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\Desktop\tmp\"/>
    </mc:Choice>
  </mc:AlternateContent>
  <bookViews>
    <workbookView xWindow="0" yWindow="0" windowWidth="26145" windowHeight="12165" tabRatio="839"/>
  </bookViews>
  <sheets>
    <sheet name="R7" sheetId="10" r:id="rId1"/>
    <sheet name="INTERC WPIS" sheetId="9" r:id="rId2"/>
    <sheet name="InterCargo Wykaz" sheetId="6" r:id="rId3"/>
    <sheet name="Karta Proby kraj" sheetId="7" r:id="rId4"/>
    <sheet name="Aktywność" sheetId="13" state="hidden" r:id="rId5"/>
    <sheet name="Pracownicy" sheetId="12" state="hidden" r:id="rId6"/>
    <sheet name="Towary" sheetId="14" state="hidden" r:id="rId7"/>
    <sheet name="Karta MN" sheetId="15" r:id="rId8"/>
  </sheets>
  <calcPr calcId="162913"/>
</workbook>
</file>

<file path=xl/calcChain.xml><?xml version="1.0" encoding="utf-8"?>
<calcChain xmlns="http://schemas.openxmlformats.org/spreadsheetml/2006/main">
  <c r="H5" i="15" l="1"/>
  <c r="A5" i="15" l="1"/>
  <c r="B51" i="15"/>
  <c r="N43" i="15"/>
  <c r="AX10" i="9"/>
  <c r="AX9" i="9"/>
  <c r="E43" i="15" l="1"/>
  <c r="L24" i="15"/>
  <c r="H24" i="15"/>
  <c r="H18" i="15"/>
  <c r="B16" i="9"/>
  <c r="B16" i="6" s="1"/>
  <c r="BJ15" i="6"/>
  <c r="BL21" i="6"/>
  <c r="AX10" i="6"/>
  <c r="U3" i="7" s="1"/>
  <c r="AY22" i="9"/>
  <c r="AY23" i="9" s="1"/>
  <c r="AY24" i="9" s="1"/>
  <c r="AY25" i="9" s="1"/>
  <c r="AY26" i="9" s="1"/>
  <c r="AY27" i="9" s="1"/>
  <c r="AY28" i="9" s="1"/>
  <c r="AY29" i="9" s="1"/>
  <c r="AY30" i="9" s="1"/>
  <c r="AY31" i="9" s="1"/>
  <c r="AY32" i="9" s="1"/>
  <c r="AY33" i="9" s="1"/>
  <c r="AY34" i="9" s="1"/>
  <c r="AY35" i="9" s="1"/>
  <c r="AY36" i="9" s="1"/>
  <c r="AY37" i="9" s="1"/>
  <c r="AY38" i="9" s="1"/>
  <c r="AY39" i="9" s="1"/>
  <c r="AY40" i="9" s="1"/>
  <c r="AY41" i="9" s="1"/>
  <c r="AY42" i="9" s="1"/>
  <c r="AY43" i="9" s="1"/>
  <c r="AY44" i="9" s="1"/>
  <c r="AY45" i="9" s="1"/>
  <c r="AY46" i="9" s="1"/>
  <c r="AY47" i="9" s="1"/>
  <c r="AY48" i="9" s="1"/>
  <c r="AY49" i="9" s="1"/>
  <c r="AY50" i="9" s="1"/>
  <c r="AY51" i="9" s="1"/>
  <c r="AY52" i="9" s="1"/>
  <c r="AY53" i="9" s="1"/>
  <c r="AY54" i="9" s="1"/>
  <c r="AY55" i="9" s="1"/>
  <c r="AY56" i="9" s="1"/>
  <c r="AY57" i="9" s="1"/>
  <c r="AY58" i="9" s="1"/>
  <c r="AY59" i="9" s="1"/>
  <c r="AY60" i="9" s="1"/>
  <c r="BD21" i="9"/>
  <c r="BD22" i="9" s="1"/>
  <c r="BD23" i="9" s="1"/>
  <c r="BD24" i="9" s="1"/>
  <c r="BD25" i="9" s="1"/>
  <c r="BD26" i="9" s="1"/>
  <c r="BD27" i="9" s="1"/>
  <c r="BC21" i="9"/>
  <c r="BC22" i="9" s="1"/>
  <c r="BC23" i="9" s="1"/>
  <c r="BC24" i="9" s="1"/>
  <c r="BC25" i="9" s="1"/>
  <c r="BC26" i="9" s="1"/>
  <c r="BC27" i="9" s="1"/>
  <c r="BC28" i="9" s="1"/>
  <c r="BC29" i="9" s="1"/>
  <c r="BC30" i="9" s="1"/>
  <c r="BC31" i="9" s="1"/>
  <c r="BC32" i="9" s="1"/>
  <c r="BC33" i="9" s="1"/>
  <c r="BC34" i="9" s="1"/>
  <c r="BC35" i="9" s="1"/>
  <c r="BC36" i="9" s="1"/>
  <c r="BC37" i="9" s="1"/>
  <c r="BC38" i="9" s="1"/>
  <c r="BC39" i="9" s="1"/>
  <c r="BC40" i="9" s="1"/>
  <c r="BC41" i="9" s="1"/>
  <c r="BC42" i="9" s="1"/>
  <c r="BC43" i="9" s="1"/>
  <c r="BC44" i="9" s="1"/>
  <c r="BC45" i="9" s="1"/>
  <c r="BC46" i="9" s="1"/>
  <c r="BC47" i="9" s="1"/>
  <c r="BC48" i="9" s="1"/>
  <c r="BC49" i="9" s="1"/>
  <c r="BC50" i="9" s="1"/>
  <c r="BC51" i="9" s="1"/>
  <c r="BC52" i="9" s="1"/>
  <c r="BC53" i="9" s="1"/>
  <c r="BC54" i="9" s="1"/>
  <c r="BC55" i="9" s="1"/>
  <c r="BB21" i="9"/>
  <c r="BB22" i="9" s="1"/>
  <c r="BB23" i="9" s="1"/>
  <c r="BB24" i="9" s="1"/>
  <c r="BB25" i="9" s="1"/>
  <c r="BB26" i="9" s="1"/>
  <c r="BB27" i="9" s="1"/>
  <c r="BB28" i="9" s="1"/>
  <c r="BB29" i="9" s="1"/>
  <c r="BB30" i="9" s="1"/>
  <c r="BB31" i="9" s="1"/>
  <c r="BB32" i="9" s="1"/>
  <c r="BB33" i="9" s="1"/>
  <c r="BB34" i="9" s="1"/>
  <c r="BB35" i="9" s="1"/>
  <c r="BB36" i="9" s="1"/>
  <c r="BB37" i="9" s="1"/>
  <c r="BB38" i="9" s="1"/>
  <c r="BB39" i="9" s="1"/>
  <c r="BB40" i="9" s="1"/>
  <c r="BB41" i="9" s="1"/>
  <c r="BB42" i="9" s="1"/>
  <c r="BB43" i="9" s="1"/>
  <c r="BB44" i="9" s="1"/>
  <c r="BB45" i="9" s="1"/>
  <c r="BB46" i="9" s="1"/>
  <c r="BB47" i="9" s="1"/>
  <c r="BB48" i="9" s="1"/>
  <c r="BB49" i="9" s="1"/>
  <c r="BB50" i="9" s="1"/>
  <c r="BB51" i="9" s="1"/>
  <c r="BB52" i="9" s="1"/>
  <c r="BB53" i="9" s="1"/>
  <c r="BB54" i="9" s="1"/>
  <c r="BB55" i="9" s="1"/>
  <c r="BA21" i="9"/>
  <c r="BA22" i="9" s="1"/>
  <c r="BA23" i="9" s="1"/>
  <c r="BA24" i="9" s="1"/>
  <c r="BA25" i="9" s="1"/>
  <c r="BA26" i="9" s="1"/>
  <c r="BA27" i="9" s="1"/>
  <c r="BA28" i="9" s="1"/>
  <c r="BA29" i="9" s="1"/>
  <c r="BA30" i="9" s="1"/>
  <c r="BA31" i="9" s="1"/>
  <c r="BA32" i="9" s="1"/>
  <c r="BA33" i="9" s="1"/>
  <c r="BA34" i="9" s="1"/>
  <c r="BA35" i="9" s="1"/>
  <c r="BA36" i="9" s="1"/>
  <c r="BA37" i="9" s="1"/>
  <c r="BA38" i="9" s="1"/>
  <c r="BA39" i="9" s="1"/>
  <c r="BA40" i="9" s="1"/>
  <c r="BA41" i="9" s="1"/>
  <c r="BA42" i="9" s="1"/>
  <c r="BA43" i="9" s="1"/>
  <c r="BA44" i="9" s="1"/>
  <c r="BA45" i="9" s="1"/>
  <c r="BA46" i="9" s="1"/>
  <c r="BA47" i="9" s="1"/>
  <c r="BA48" i="9" s="1"/>
  <c r="BA49" i="9" s="1"/>
  <c r="BA50" i="9" s="1"/>
  <c r="BA51" i="9" s="1"/>
  <c r="BA52" i="9" s="1"/>
  <c r="BA53" i="9" s="1"/>
  <c r="BA54" i="9" s="1"/>
  <c r="BA55" i="9" s="1"/>
  <c r="BA15" i="6"/>
  <c r="BC15" i="6"/>
  <c r="BL22" i="9"/>
  <c r="BL21" i="9"/>
  <c r="BK15" i="9"/>
  <c r="BJ15" i="9"/>
  <c r="P28" i="7"/>
  <c r="P27" i="7"/>
  <c r="P9" i="7"/>
  <c r="AC27" i="15"/>
  <c r="AJ27" i="15" s="1"/>
  <c r="BL22" i="6" l="1"/>
  <c r="W43" i="15"/>
  <c r="AG43" i="15" s="1"/>
  <c r="BA56" i="9"/>
  <c r="BB56" i="9"/>
  <c r="BC56" i="9"/>
  <c r="BD28" i="9"/>
  <c r="BD29" i="9" s="1"/>
  <c r="BH24" i="9"/>
  <c r="BL61" i="9"/>
  <c r="BL62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AX49" i="9"/>
  <c r="AX50" i="9"/>
  <c r="AX51" i="9"/>
  <c r="AX52" i="9"/>
  <c r="AX53" i="9"/>
  <c r="AX54" i="9"/>
  <c r="AX55" i="9"/>
  <c r="AX56" i="9"/>
  <c r="AX57" i="9"/>
  <c r="AX58" i="9"/>
  <c r="AX59" i="9"/>
  <c r="AX60" i="9"/>
  <c r="AX61" i="9"/>
  <c r="AX62" i="9"/>
  <c r="AX21" i="9"/>
  <c r="BH22" i="9"/>
  <c r="BH23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21" i="9"/>
  <c r="BE16" i="9"/>
  <c r="BE17" i="9"/>
  <c r="BE18" i="9"/>
  <c r="BE19" i="9"/>
  <c r="BE20" i="9"/>
  <c r="BE15" i="9"/>
  <c r="AZ16" i="9"/>
  <c r="AZ17" i="9"/>
  <c r="AZ18" i="9"/>
  <c r="AZ19" i="9"/>
  <c r="AZ20" i="9"/>
  <c r="AZ15" i="9"/>
  <c r="BH16" i="9"/>
  <c r="BH17" i="9"/>
  <c r="BH18" i="9"/>
  <c r="BH19" i="9"/>
  <c r="BH20" i="9"/>
  <c r="BH15" i="9"/>
  <c r="BG16" i="9"/>
  <c r="BG17" i="9"/>
  <c r="BG18" i="9"/>
  <c r="BG19" i="9"/>
  <c r="BG20" i="9"/>
  <c r="BG15" i="9"/>
  <c r="B20" i="9"/>
  <c r="B19" i="9"/>
  <c r="B18" i="9"/>
  <c r="B17" i="9"/>
  <c r="B15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22" i="9"/>
  <c r="B21" i="9"/>
  <c r="B21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L23" i="9" l="1"/>
  <c r="BL23" i="6"/>
  <c r="H21" i="15"/>
  <c r="BI51" i="9"/>
  <c r="BH65" i="9"/>
  <c r="BA57" i="9"/>
  <c r="BB57" i="9"/>
  <c r="BC57" i="9"/>
  <c r="BD30" i="9"/>
  <c r="BI53" i="9"/>
  <c r="BI49" i="9"/>
  <c r="BI52" i="9"/>
  <c r="BI54" i="9"/>
  <c r="BI50" i="9"/>
  <c r="BH17" i="6"/>
  <c r="BH18" i="6"/>
  <c r="BH15" i="6"/>
  <c r="BG17" i="6"/>
  <c r="BG18" i="6"/>
  <c r="BG15" i="6"/>
  <c r="BE17" i="6"/>
  <c r="BE18" i="6"/>
  <c r="BE15" i="6"/>
  <c r="BA16" i="6"/>
  <c r="BB16" i="6"/>
  <c r="BC16" i="6"/>
  <c r="BD16" i="6"/>
  <c r="BA17" i="6"/>
  <c r="BB17" i="6"/>
  <c r="BC17" i="6"/>
  <c r="BD17" i="6"/>
  <c r="BA18" i="6"/>
  <c r="BB18" i="6"/>
  <c r="BC18" i="6"/>
  <c r="BD18" i="6"/>
  <c r="BD15" i="6"/>
  <c r="BB15" i="6"/>
  <c r="AZ16" i="6"/>
  <c r="AZ17" i="6"/>
  <c r="AZ18" i="6"/>
  <c r="AZ15" i="6"/>
  <c r="AY16" i="6"/>
  <c r="AY17" i="6"/>
  <c r="AY18" i="6"/>
  <c r="AY15" i="6"/>
  <c r="AX16" i="6"/>
  <c r="AX17" i="6"/>
  <c r="AX18" i="6"/>
  <c r="AX15" i="6"/>
  <c r="B18" i="6"/>
  <c r="B17" i="6"/>
  <c r="B15" i="6"/>
  <c r="AX9" i="6"/>
  <c r="BK15" i="6"/>
  <c r="BF23" i="6"/>
  <c r="BG23" i="6"/>
  <c r="BH23" i="6"/>
  <c r="BF24" i="6"/>
  <c r="BG24" i="6"/>
  <c r="BH24" i="6"/>
  <c r="BF25" i="6"/>
  <c r="BG25" i="6"/>
  <c r="BH25" i="6"/>
  <c r="BF26" i="6"/>
  <c r="BG26" i="6"/>
  <c r="BH26" i="6"/>
  <c r="BF27" i="6"/>
  <c r="BG27" i="6"/>
  <c r="BH27" i="6"/>
  <c r="BF28" i="6"/>
  <c r="BG28" i="6"/>
  <c r="BH28" i="6"/>
  <c r="BF29" i="6"/>
  <c r="BG29" i="6"/>
  <c r="BH29" i="6"/>
  <c r="BF30" i="6"/>
  <c r="BG30" i="6"/>
  <c r="BH30" i="6"/>
  <c r="BF31" i="6"/>
  <c r="BG31" i="6"/>
  <c r="BH31" i="6"/>
  <c r="BF32" i="6"/>
  <c r="BG32" i="6"/>
  <c r="BH32" i="6"/>
  <c r="BF33" i="6"/>
  <c r="BG33" i="6"/>
  <c r="BH33" i="6"/>
  <c r="BF34" i="6"/>
  <c r="BG34" i="6"/>
  <c r="BH34" i="6"/>
  <c r="BF35" i="6"/>
  <c r="BG35" i="6"/>
  <c r="BH35" i="6"/>
  <c r="BF36" i="6"/>
  <c r="BG36" i="6"/>
  <c r="BH36" i="6"/>
  <c r="BF37" i="6"/>
  <c r="BG37" i="6"/>
  <c r="BH37" i="6"/>
  <c r="BF38" i="6"/>
  <c r="BG38" i="6"/>
  <c r="BH38" i="6"/>
  <c r="BF39" i="6"/>
  <c r="BG39" i="6"/>
  <c r="BH39" i="6"/>
  <c r="BF40" i="6"/>
  <c r="BG40" i="6"/>
  <c r="BH40" i="6"/>
  <c r="BF41" i="6"/>
  <c r="BG41" i="6"/>
  <c r="BH41" i="6"/>
  <c r="BF42" i="6"/>
  <c r="BG42" i="6"/>
  <c r="BH42" i="6"/>
  <c r="BF43" i="6"/>
  <c r="BG43" i="6"/>
  <c r="BH43" i="6"/>
  <c r="BF44" i="6"/>
  <c r="BG44" i="6"/>
  <c r="BH44" i="6"/>
  <c r="BF45" i="6"/>
  <c r="BG45" i="6"/>
  <c r="BH45" i="6"/>
  <c r="BF46" i="6"/>
  <c r="BG46" i="6"/>
  <c r="BH46" i="6"/>
  <c r="BF47" i="6"/>
  <c r="BG47" i="6"/>
  <c r="BH47" i="6"/>
  <c r="BF48" i="6"/>
  <c r="BG48" i="6"/>
  <c r="BH48" i="6"/>
  <c r="BF49" i="6"/>
  <c r="BG49" i="6"/>
  <c r="BH49" i="6"/>
  <c r="BF50" i="6"/>
  <c r="BG50" i="6"/>
  <c r="BH50" i="6"/>
  <c r="BF51" i="6"/>
  <c r="BG51" i="6"/>
  <c r="BH51" i="6"/>
  <c r="BF61" i="6"/>
  <c r="BG61" i="6"/>
  <c r="BH61" i="6"/>
  <c r="BF62" i="6"/>
  <c r="BG62" i="6"/>
  <c r="BH62" i="6"/>
  <c r="BH22" i="6"/>
  <c r="BG22" i="6"/>
  <c r="BF22" i="6"/>
  <c r="BH21" i="6"/>
  <c r="BG21" i="6"/>
  <c r="BF21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61" i="6"/>
  <c r="BE62" i="6"/>
  <c r="BE22" i="6"/>
  <c r="BE21" i="6"/>
  <c r="BA23" i="6"/>
  <c r="BB23" i="6"/>
  <c r="BC23" i="6"/>
  <c r="BD23" i="6"/>
  <c r="BA24" i="6"/>
  <c r="BB24" i="6"/>
  <c r="BC24" i="6"/>
  <c r="BD24" i="6"/>
  <c r="BA25" i="6"/>
  <c r="BB25" i="6"/>
  <c r="BC25" i="6"/>
  <c r="BD25" i="6"/>
  <c r="BA26" i="6"/>
  <c r="BB26" i="6"/>
  <c r="BC26" i="6"/>
  <c r="BD26" i="6"/>
  <c r="BA27" i="6"/>
  <c r="BB27" i="6"/>
  <c r="BC27" i="6"/>
  <c r="BD27" i="6"/>
  <c r="BA28" i="6"/>
  <c r="BB28" i="6"/>
  <c r="BC28" i="6"/>
  <c r="BD28" i="6"/>
  <c r="BA29" i="6"/>
  <c r="BB29" i="6"/>
  <c r="BC29" i="6"/>
  <c r="BD29" i="6"/>
  <c r="BA30" i="6"/>
  <c r="BB30" i="6"/>
  <c r="BC30" i="6"/>
  <c r="BD30" i="6"/>
  <c r="BA31" i="6"/>
  <c r="BB31" i="6"/>
  <c r="BC31" i="6"/>
  <c r="BA32" i="6"/>
  <c r="BB32" i="6"/>
  <c r="BC32" i="6"/>
  <c r="BA33" i="6"/>
  <c r="BB33" i="6"/>
  <c r="BC33" i="6"/>
  <c r="BA34" i="6"/>
  <c r="BB34" i="6"/>
  <c r="BC34" i="6"/>
  <c r="BA35" i="6"/>
  <c r="BB35" i="6"/>
  <c r="BC35" i="6"/>
  <c r="BA36" i="6"/>
  <c r="BB36" i="6"/>
  <c r="BC36" i="6"/>
  <c r="BA37" i="6"/>
  <c r="BB37" i="6"/>
  <c r="BC37" i="6"/>
  <c r="BA38" i="6"/>
  <c r="BB38" i="6"/>
  <c r="BC38" i="6"/>
  <c r="BA39" i="6"/>
  <c r="BB39" i="6"/>
  <c r="BC39" i="6"/>
  <c r="BA40" i="6"/>
  <c r="BB40" i="6"/>
  <c r="BC40" i="6"/>
  <c r="BA41" i="6"/>
  <c r="BB41" i="6"/>
  <c r="BC41" i="6"/>
  <c r="BA42" i="6"/>
  <c r="BB42" i="6"/>
  <c r="BC42" i="6"/>
  <c r="BA43" i="6"/>
  <c r="BB43" i="6"/>
  <c r="BC43" i="6"/>
  <c r="BA44" i="6"/>
  <c r="BB44" i="6"/>
  <c r="BC44" i="6"/>
  <c r="BA45" i="6"/>
  <c r="BB45" i="6"/>
  <c r="BC45" i="6"/>
  <c r="BA46" i="6"/>
  <c r="BB46" i="6"/>
  <c r="BC46" i="6"/>
  <c r="BA47" i="6"/>
  <c r="BB47" i="6"/>
  <c r="BC47" i="6"/>
  <c r="BA48" i="6"/>
  <c r="BB48" i="6"/>
  <c r="BC48" i="6"/>
  <c r="BA49" i="6"/>
  <c r="BB49" i="6"/>
  <c r="BC49" i="6"/>
  <c r="BA50" i="6"/>
  <c r="BB50" i="6"/>
  <c r="BC50" i="6"/>
  <c r="BA51" i="6"/>
  <c r="BB51" i="6"/>
  <c r="BC51" i="6"/>
  <c r="BA61" i="6"/>
  <c r="BB61" i="6"/>
  <c r="BC61" i="6"/>
  <c r="BD61" i="6"/>
  <c r="BA62" i="6"/>
  <c r="BB62" i="6"/>
  <c r="BC62" i="6"/>
  <c r="BD62" i="6"/>
  <c r="BD22" i="6"/>
  <c r="BC22" i="6"/>
  <c r="BB22" i="6"/>
  <c r="BA22" i="6"/>
  <c r="BD21" i="6"/>
  <c r="BC21" i="6"/>
  <c r="BB21" i="6"/>
  <c r="BA21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61" i="6"/>
  <c r="AZ62" i="6"/>
  <c r="AZ22" i="6"/>
  <c r="AZ21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61" i="6"/>
  <c r="AX6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61" i="6"/>
  <c r="AY62" i="6"/>
  <c r="AY22" i="6"/>
  <c r="AY21" i="6"/>
  <c r="AX22" i="6"/>
  <c r="AX21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21" i="6"/>
  <c r="BH63" i="9"/>
  <c r="BG63" i="9"/>
  <c r="BF63" i="9"/>
  <c r="BA65" i="9" s="1"/>
  <c r="BE63" i="9"/>
  <c r="BG65" i="9" s="1"/>
  <c r="BI62" i="9"/>
  <c r="N62" i="9"/>
  <c r="M62" i="9"/>
  <c r="Y62" i="9" s="1"/>
  <c r="L62" i="9"/>
  <c r="X62" i="9" s="1"/>
  <c r="K62" i="9"/>
  <c r="W62" i="9" s="1"/>
  <c r="J62" i="9"/>
  <c r="V62" i="9" s="1"/>
  <c r="I62" i="9"/>
  <c r="U62" i="9" s="1"/>
  <c r="H62" i="9"/>
  <c r="T62" i="9" s="1"/>
  <c r="G62" i="9"/>
  <c r="S62" i="9" s="1"/>
  <c r="F62" i="9"/>
  <c r="R62" i="9" s="1"/>
  <c r="E62" i="9"/>
  <c r="Q62" i="9" s="1"/>
  <c r="D62" i="9"/>
  <c r="P62" i="9" s="1"/>
  <c r="C62" i="9"/>
  <c r="O62" i="9" s="1"/>
  <c r="BI61" i="9"/>
  <c r="N61" i="9"/>
  <c r="M61" i="9"/>
  <c r="Y61" i="9" s="1"/>
  <c r="L61" i="9"/>
  <c r="X61" i="9" s="1"/>
  <c r="K61" i="9"/>
  <c r="W61" i="9" s="1"/>
  <c r="J61" i="9"/>
  <c r="V61" i="9" s="1"/>
  <c r="I61" i="9"/>
  <c r="U61" i="9" s="1"/>
  <c r="H61" i="9"/>
  <c r="T61" i="9" s="1"/>
  <c r="G61" i="9"/>
  <c r="S61" i="9" s="1"/>
  <c r="F61" i="9"/>
  <c r="R61" i="9" s="1"/>
  <c r="E61" i="9"/>
  <c r="Q61" i="9" s="1"/>
  <c r="D61" i="9"/>
  <c r="P61" i="9" s="1"/>
  <c r="C61" i="9"/>
  <c r="O61" i="9" s="1"/>
  <c r="BI60" i="9"/>
  <c r="N60" i="9"/>
  <c r="M60" i="9"/>
  <c r="Y60" i="9" s="1"/>
  <c r="L60" i="9"/>
  <c r="X60" i="9" s="1"/>
  <c r="K60" i="9"/>
  <c r="W60" i="9" s="1"/>
  <c r="J60" i="9"/>
  <c r="V60" i="9" s="1"/>
  <c r="I60" i="9"/>
  <c r="U60" i="9" s="1"/>
  <c r="H60" i="9"/>
  <c r="T60" i="9" s="1"/>
  <c r="G60" i="9"/>
  <c r="S60" i="9" s="1"/>
  <c r="F60" i="9"/>
  <c r="R60" i="9" s="1"/>
  <c r="E60" i="9"/>
  <c r="Q60" i="9" s="1"/>
  <c r="D60" i="9"/>
  <c r="P60" i="9" s="1"/>
  <c r="C60" i="9"/>
  <c r="O60" i="9" s="1"/>
  <c r="BI59" i="9"/>
  <c r="N59" i="9"/>
  <c r="M59" i="9"/>
  <c r="Y59" i="9" s="1"/>
  <c r="L59" i="9"/>
  <c r="X59" i="9" s="1"/>
  <c r="K59" i="9"/>
  <c r="W59" i="9" s="1"/>
  <c r="J59" i="9"/>
  <c r="V59" i="9" s="1"/>
  <c r="I59" i="9"/>
  <c r="U59" i="9" s="1"/>
  <c r="H59" i="9"/>
  <c r="T59" i="9" s="1"/>
  <c r="G59" i="9"/>
  <c r="S59" i="9" s="1"/>
  <c r="F59" i="9"/>
  <c r="R59" i="9" s="1"/>
  <c r="E59" i="9"/>
  <c r="Q59" i="9" s="1"/>
  <c r="D59" i="9"/>
  <c r="P59" i="9" s="1"/>
  <c r="C59" i="9"/>
  <c r="O59" i="9" s="1"/>
  <c r="BI58" i="9"/>
  <c r="N58" i="9"/>
  <c r="M58" i="9"/>
  <c r="Y58" i="9" s="1"/>
  <c r="L58" i="9"/>
  <c r="X58" i="9" s="1"/>
  <c r="K58" i="9"/>
  <c r="W58" i="9" s="1"/>
  <c r="J58" i="9"/>
  <c r="V58" i="9" s="1"/>
  <c r="I58" i="9"/>
  <c r="U58" i="9" s="1"/>
  <c r="H58" i="9"/>
  <c r="T58" i="9" s="1"/>
  <c r="G58" i="9"/>
  <c r="S58" i="9" s="1"/>
  <c r="F58" i="9"/>
  <c r="R58" i="9" s="1"/>
  <c r="E58" i="9"/>
  <c r="Q58" i="9" s="1"/>
  <c r="D58" i="9"/>
  <c r="P58" i="9" s="1"/>
  <c r="C58" i="9"/>
  <c r="O58" i="9" s="1"/>
  <c r="BI57" i="9"/>
  <c r="N57" i="9"/>
  <c r="M57" i="9"/>
  <c r="Y57" i="9" s="1"/>
  <c r="L57" i="9"/>
  <c r="X57" i="9" s="1"/>
  <c r="K57" i="9"/>
  <c r="W57" i="9" s="1"/>
  <c r="J57" i="9"/>
  <c r="V57" i="9" s="1"/>
  <c r="I57" i="9"/>
  <c r="U57" i="9" s="1"/>
  <c r="H57" i="9"/>
  <c r="T57" i="9" s="1"/>
  <c r="G57" i="9"/>
  <c r="S57" i="9" s="1"/>
  <c r="F57" i="9"/>
  <c r="R57" i="9" s="1"/>
  <c r="E57" i="9"/>
  <c r="Q57" i="9" s="1"/>
  <c r="D57" i="9"/>
  <c r="P57" i="9" s="1"/>
  <c r="C57" i="9"/>
  <c r="O57" i="9" s="1"/>
  <c r="BI56" i="9"/>
  <c r="N56" i="9"/>
  <c r="M56" i="9"/>
  <c r="Y56" i="9" s="1"/>
  <c r="L56" i="9"/>
  <c r="X56" i="9" s="1"/>
  <c r="K56" i="9"/>
  <c r="W56" i="9" s="1"/>
  <c r="J56" i="9"/>
  <c r="V56" i="9" s="1"/>
  <c r="I56" i="9"/>
  <c r="U56" i="9" s="1"/>
  <c r="H56" i="9"/>
  <c r="T56" i="9" s="1"/>
  <c r="G56" i="9"/>
  <c r="S56" i="9" s="1"/>
  <c r="F56" i="9"/>
  <c r="R56" i="9" s="1"/>
  <c r="E56" i="9"/>
  <c r="Q56" i="9" s="1"/>
  <c r="D56" i="9"/>
  <c r="P56" i="9" s="1"/>
  <c r="C56" i="9"/>
  <c r="O56" i="9" s="1"/>
  <c r="N55" i="9"/>
  <c r="M55" i="9"/>
  <c r="Y55" i="9" s="1"/>
  <c r="L55" i="9"/>
  <c r="X55" i="9" s="1"/>
  <c r="K55" i="9"/>
  <c r="W55" i="9" s="1"/>
  <c r="J55" i="9"/>
  <c r="V55" i="9" s="1"/>
  <c r="I55" i="9"/>
  <c r="U55" i="9" s="1"/>
  <c r="H55" i="9"/>
  <c r="T55" i="9" s="1"/>
  <c r="G55" i="9"/>
  <c r="S55" i="9" s="1"/>
  <c r="F55" i="9"/>
  <c r="R55" i="9" s="1"/>
  <c r="E55" i="9"/>
  <c r="Q55" i="9" s="1"/>
  <c r="D55" i="9"/>
  <c r="P55" i="9" s="1"/>
  <c r="C55" i="9"/>
  <c r="O55" i="9" s="1"/>
  <c r="N54" i="9"/>
  <c r="M54" i="9"/>
  <c r="Y54" i="9" s="1"/>
  <c r="L54" i="9"/>
  <c r="X54" i="9" s="1"/>
  <c r="K54" i="9"/>
  <c r="W54" i="9" s="1"/>
  <c r="J54" i="9"/>
  <c r="V54" i="9" s="1"/>
  <c r="I54" i="9"/>
  <c r="U54" i="9" s="1"/>
  <c r="H54" i="9"/>
  <c r="T54" i="9" s="1"/>
  <c r="G54" i="9"/>
  <c r="S54" i="9" s="1"/>
  <c r="F54" i="9"/>
  <c r="R54" i="9" s="1"/>
  <c r="E54" i="9"/>
  <c r="Q54" i="9" s="1"/>
  <c r="D54" i="9"/>
  <c r="P54" i="9" s="1"/>
  <c r="C54" i="9"/>
  <c r="O54" i="9" s="1"/>
  <c r="N53" i="9"/>
  <c r="M53" i="9"/>
  <c r="Y53" i="9" s="1"/>
  <c r="L53" i="9"/>
  <c r="X53" i="9" s="1"/>
  <c r="K53" i="9"/>
  <c r="W53" i="9" s="1"/>
  <c r="J53" i="9"/>
  <c r="V53" i="9" s="1"/>
  <c r="I53" i="9"/>
  <c r="U53" i="9" s="1"/>
  <c r="H53" i="9"/>
  <c r="T53" i="9" s="1"/>
  <c r="G53" i="9"/>
  <c r="S53" i="9" s="1"/>
  <c r="F53" i="9"/>
  <c r="R53" i="9" s="1"/>
  <c r="E53" i="9"/>
  <c r="Q53" i="9" s="1"/>
  <c r="D53" i="9"/>
  <c r="P53" i="9" s="1"/>
  <c r="C53" i="9"/>
  <c r="O53" i="9" s="1"/>
  <c r="N52" i="9"/>
  <c r="M52" i="9"/>
  <c r="Y52" i="9" s="1"/>
  <c r="L52" i="9"/>
  <c r="X52" i="9" s="1"/>
  <c r="K52" i="9"/>
  <c r="W52" i="9" s="1"/>
  <c r="J52" i="9"/>
  <c r="V52" i="9" s="1"/>
  <c r="I52" i="9"/>
  <c r="U52" i="9" s="1"/>
  <c r="H52" i="9"/>
  <c r="T52" i="9" s="1"/>
  <c r="G52" i="9"/>
  <c r="S52" i="9" s="1"/>
  <c r="F52" i="9"/>
  <c r="R52" i="9" s="1"/>
  <c r="E52" i="9"/>
  <c r="Q52" i="9" s="1"/>
  <c r="D52" i="9"/>
  <c r="P52" i="9" s="1"/>
  <c r="C52" i="9"/>
  <c r="O52" i="9" s="1"/>
  <c r="N51" i="9"/>
  <c r="M51" i="9"/>
  <c r="Y51" i="9" s="1"/>
  <c r="L51" i="9"/>
  <c r="X51" i="9" s="1"/>
  <c r="K51" i="9"/>
  <c r="W51" i="9" s="1"/>
  <c r="J51" i="9"/>
  <c r="V51" i="9" s="1"/>
  <c r="I51" i="9"/>
  <c r="U51" i="9" s="1"/>
  <c r="H51" i="9"/>
  <c r="T51" i="9" s="1"/>
  <c r="G51" i="9"/>
  <c r="S51" i="9" s="1"/>
  <c r="F51" i="9"/>
  <c r="R51" i="9" s="1"/>
  <c r="E51" i="9"/>
  <c r="Q51" i="9" s="1"/>
  <c r="D51" i="9"/>
  <c r="P51" i="9" s="1"/>
  <c r="C51" i="9"/>
  <c r="O51" i="9" s="1"/>
  <c r="N50" i="9"/>
  <c r="M50" i="9"/>
  <c r="Y50" i="9" s="1"/>
  <c r="L50" i="9"/>
  <c r="X50" i="9" s="1"/>
  <c r="K50" i="9"/>
  <c r="W50" i="9" s="1"/>
  <c r="J50" i="9"/>
  <c r="V50" i="9" s="1"/>
  <c r="I50" i="9"/>
  <c r="U50" i="9" s="1"/>
  <c r="H50" i="9"/>
  <c r="T50" i="9" s="1"/>
  <c r="G50" i="9"/>
  <c r="S50" i="9" s="1"/>
  <c r="F50" i="9"/>
  <c r="R50" i="9" s="1"/>
  <c r="E50" i="9"/>
  <c r="Q50" i="9" s="1"/>
  <c r="D50" i="9"/>
  <c r="P50" i="9" s="1"/>
  <c r="C50" i="9"/>
  <c r="O50" i="9" s="1"/>
  <c r="N49" i="9"/>
  <c r="M49" i="9"/>
  <c r="Y49" i="9" s="1"/>
  <c r="L49" i="9"/>
  <c r="X49" i="9" s="1"/>
  <c r="K49" i="9"/>
  <c r="W49" i="9" s="1"/>
  <c r="J49" i="9"/>
  <c r="V49" i="9" s="1"/>
  <c r="I49" i="9"/>
  <c r="U49" i="9" s="1"/>
  <c r="H49" i="9"/>
  <c r="T49" i="9" s="1"/>
  <c r="G49" i="9"/>
  <c r="S49" i="9" s="1"/>
  <c r="F49" i="9"/>
  <c r="R49" i="9" s="1"/>
  <c r="E49" i="9"/>
  <c r="Q49" i="9" s="1"/>
  <c r="D49" i="9"/>
  <c r="P49" i="9" s="1"/>
  <c r="C49" i="9"/>
  <c r="O49" i="9" s="1"/>
  <c r="BI48" i="9"/>
  <c r="N48" i="9"/>
  <c r="M48" i="9"/>
  <c r="Y48" i="9" s="1"/>
  <c r="L48" i="9"/>
  <c r="X48" i="9" s="1"/>
  <c r="K48" i="9"/>
  <c r="W48" i="9" s="1"/>
  <c r="J48" i="9"/>
  <c r="V48" i="9" s="1"/>
  <c r="I48" i="9"/>
  <c r="U48" i="9" s="1"/>
  <c r="H48" i="9"/>
  <c r="T48" i="9" s="1"/>
  <c r="G48" i="9"/>
  <c r="S48" i="9" s="1"/>
  <c r="F48" i="9"/>
  <c r="R48" i="9" s="1"/>
  <c r="E48" i="9"/>
  <c r="Q48" i="9" s="1"/>
  <c r="D48" i="9"/>
  <c r="P48" i="9" s="1"/>
  <c r="C48" i="9"/>
  <c r="O48" i="9" s="1"/>
  <c r="BI47" i="9"/>
  <c r="N47" i="9"/>
  <c r="M47" i="9"/>
  <c r="Y47" i="9" s="1"/>
  <c r="L47" i="9"/>
  <c r="X47" i="9" s="1"/>
  <c r="K47" i="9"/>
  <c r="W47" i="9" s="1"/>
  <c r="J47" i="9"/>
  <c r="V47" i="9" s="1"/>
  <c r="I47" i="9"/>
  <c r="U47" i="9" s="1"/>
  <c r="H47" i="9"/>
  <c r="T47" i="9" s="1"/>
  <c r="G47" i="9"/>
  <c r="S47" i="9" s="1"/>
  <c r="F47" i="9"/>
  <c r="R47" i="9" s="1"/>
  <c r="E47" i="9"/>
  <c r="Q47" i="9" s="1"/>
  <c r="D47" i="9"/>
  <c r="P47" i="9" s="1"/>
  <c r="C47" i="9"/>
  <c r="O47" i="9" s="1"/>
  <c r="BI46" i="9"/>
  <c r="N46" i="9"/>
  <c r="M46" i="9"/>
  <c r="Y46" i="9" s="1"/>
  <c r="L46" i="9"/>
  <c r="X46" i="9" s="1"/>
  <c r="K46" i="9"/>
  <c r="W46" i="9" s="1"/>
  <c r="J46" i="9"/>
  <c r="V46" i="9" s="1"/>
  <c r="I46" i="9"/>
  <c r="U46" i="9" s="1"/>
  <c r="H46" i="9"/>
  <c r="T46" i="9" s="1"/>
  <c r="G46" i="9"/>
  <c r="S46" i="9" s="1"/>
  <c r="F46" i="9"/>
  <c r="R46" i="9" s="1"/>
  <c r="E46" i="9"/>
  <c r="Q46" i="9" s="1"/>
  <c r="D46" i="9"/>
  <c r="P46" i="9" s="1"/>
  <c r="C46" i="9"/>
  <c r="O46" i="9" s="1"/>
  <c r="BI45" i="9"/>
  <c r="N45" i="9"/>
  <c r="M45" i="9"/>
  <c r="Y45" i="9" s="1"/>
  <c r="L45" i="9"/>
  <c r="X45" i="9" s="1"/>
  <c r="K45" i="9"/>
  <c r="W45" i="9" s="1"/>
  <c r="J45" i="9"/>
  <c r="V45" i="9" s="1"/>
  <c r="I45" i="9"/>
  <c r="U45" i="9" s="1"/>
  <c r="H45" i="9"/>
  <c r="T45" i="9" s="1"/>
  <c r="G45" i="9"/>
  <c r="S45" i="9" s="1"/>
  <c r="F45" i="9"/>
  <c r="R45" i="9" s="1"/>
  <c r="E45" i="9"/>
  <c r="Q45" i="9" s="1"/>
  <c r="D45" i="9"/>
  <c r="P45" i="9" s="1"/>
  <c r="C45" i="9"/>
  <c r="O45" i="9" s="1"/>
  <c r="BI44" i="9"/>
  <c r="N44" i="9"/>
  <c r="M44" i="9"/>
  <c r="Y44" i="9" s="1"/>
  <c r="L44" i="9"/>
  <c r="X44" i="9" s="1"/>
  <c r="K44" i="9"/>
  <c r="W44" i="9" s="1"/>
  <c r="J44" i="9"/>
  <c r="V44" i="9" s="1"/>
  <c r="I44" i="9"/>
  <c r="U44" i="9" s="1"/>
  <c r="H44" i="9"/>
  <c r="T44" i="9" s="1"/>
  <c r="G44" i="9"/>
  <c r="S44" i="9" s="1"/>
  <c r="F44" i="9"/>
  <c r="R44" i="9" s="1"/>
  <c r="E44" i="9"/>
  <c r="Q44" i="9" s="1"/>
  <c r="D44" i="9"/>
  <c r="P44" i="9" s="1"/>
  <c r="C44" i="9"/>
  <c r="O44" i="9" s="1"/>
  <c r="BI43" i="9"/>
  <c r="N43" i="9"/>
  <c r="M43" i="9"/>
  <c r="Y43" i="9" s="1"/>
  <c r="L43" i="9"/>
  <c r="X43" i="9" s="1"/>
  <c r="K43" i="9"/>
  <c r="W43" i="9" s="1"/>
  <c r="J43" i="9"/>
  <c r="V43" i="9" s="1"/>
  <c r="I43" i="9"/>
  <c r="U43" i="9" s="1"/>
  <c r="H43" i="9"/>
  <c r="T43" i="9" s="1"/>
  <c r="G43" i="9"/>
  <c r="S43" i="9" s="1"/>
  <c r="F43" i="9"/>
  <c r="R43" i="9" s="1"/>
  <c r="E43" i="9"/>
  <c r="Q43" i="9" s="1"/>
  <c r="D43" i="9"/>
  <c r="P43" i="9" s="1"/>
  <c r="C43" i="9"/>
  <c r="O43" i="9" s="1"/>
  <c r="BI42" i="9"/>
  <c r="N42" i="9"/>
  <c r="M42" i="9"/>
  <c r="Y42" i="9" s="1"/>
  <c r="L42" i="9"/>
  <c r="X42" i="9" s="1"/>
  <c r="K42" i="9"/>
  <c r="W42" i="9" s="1"/>
  <c r="J42" i="9"/>
  <c r="V42" i="9" s="1"/>
  <c r="I42" i="9"/>
  <c r="U42" i="9" s="1"/>
  <c r="H42" i="9"/>
  <c r="T42" i="9" s="1"/>
  <c r="G42" i="9"/>
  <c r="S42" i="9" s="1"/>
  <c r="F42" i="9"/>
  <c r="R42" i="9" s="1"/>
  <c r="E42" i="9"/>
  <c r="Q42" i="9" s="1"/>
  <c r="D42" i="9"/>
  <c r="P42" i="9" s="1"/>
  <c r="C42" i="9"/>
  <c r="O42" i="9" s="1"/>
  <c r="BI41" i="9"/>
  <c r="N41" i="9"/>
  <c r="M41" i="9"/>
  <c r="Y41" i="9" s="1"/>
  <c r="L41" i="9"/>
  <c r="X41" i="9" s="1"/>
  <c r="K41" i="9"/>
  <c r="W41" i="9" s="1"/>
  <c r="J41" i="9"/>
  <c r="V41" i="9" s="1"/>
  <c r="I41" i="9"/>
  <c r="U41" i="9" s="1"/>
  <c r="H41" i="9"/>
  <c r="T41" i="9" s="1"/>
  <c r="G41" i="9"/>
  <c r="S41" i="9" s="1"/>
  <c r="F41" i="9"/>
  <c r="R41" i="9" s="1"/>
  <c r="E41" i="9"/>
  <c r="Q41" i="9" s="1"/>
  <c r="D41" i="9"/>
  <c r="P41" i="9" s="1"/>
  <c r="C41" i="9"/>
  <c r="O41" i="9" s="1"/>
  <c r="BI40" i="9"/>
  <c r="N40" i="9"/>
  <c r="M40" i="9"/>
  <c r="Y40" i="9" s="1"/>
  <c r="L40" i="9"/>
  <c r="X40" i="9" s="1"/>
  <c r="K40" i="9"/>
  <c r="W40" i="9" s="1"/>
  <c r="J40" i="9"/>
  <c r="V40" i="9" s="1"/>
  <c r="I40" i="9"/>
  <c r="U40" i="9" s="1"/>
  <c r="H40" i="9"/>
  <c r="T40" i="9" s="1"/>
  <c r="G40" i="9"/>
  <c r="S40" i="9" s="1"/>
  <c r="F40" i="9"/>
  <c r="R40" i="9" s="1"/>
  <c r="E40" i="9"/>
  <c r="Q40" i="9" s="1"/>
  <c r="D40" i="9"/>
  <c r="P40" i="9" s="1"/>
  <c r="C40" i="9"/>
  <c r="O40" i="9" s="1"/>
  <c r="BI39" i="9"/>
  <c r="N39" i="9"/>
  <c r="M39" i="9"/>
  <c r="Y39" i="9" s="1"/>
  <c r="L39" i="9"/>
  <c r="X39" i="9" s="1"/>
  <c r="K39" i="9"/>
  <c r="W39" i="9" s="1"/>
  <c r="J39" i="9"/>
  <c r="V39" i="9" s="1"/>
  <c r="I39" i="9"/>
  <c r="U39" i="9" s="1"/>
  <c r="H39" i="9"/>
  <c r="T39" i="9" s="1"/>
  <c r="G39" i="9"/>
  <c r="S39" i="9" s="1"/>
  <c r="F39" i="9"/>
  <c r="R39" i="9" s="1"/>
  <c r="E39" i="9"/>
  <c r="Q39" i="9" s="1"/>
  <c r="D39" i="9"/>
  <c r="P39" i="9" s="1"/>
  <c r="C39" i="9"/>
  <c r="O39" i="9" s="1"/>
  <c r="BI38" i="9"/>
  <c r="N38" i="9"/>
  <c r="M38" i="9"/>
  <c r="Y38" i="9" s="1"/>
  <c r="L38" i="9"/>
  <c r="X38" i="9" s="1"/>
  <c r="K38" i="9"/>
  <c r="W38" i="9" s="1"/>
  <c r="J38" i="9"/>
  <c r="V38" i="9" s="1"/>
  <c r="I38" i="9"/>
  <c r="U38" i="9" s="1"/>
  <c r="H38" i="9"/>
  <c r="T38" i="9" s="1"/>
  <c r="G38" i="9"/>
  <c r="S38" i="9" s="1"/>
  <c r="F38" i="9"/>
  <c r="R38" i="9" s="1"/>
  <c r="E38" i="9"/>
  <c r="Q38" i="9" s="1"/>
  <c r="D38" i="9"/>
  <c r="P38" i="9" s="1"/>
  <c r="C38" i="9"/>
  <c r="O38" i="9" s="1"/>
  <c r="BI37" i="9"/>
  <c r="N37" i="9"/>
  <c r="M37" i="9"/>
  <c r="Y37" i="9" s="1"/>
  <c r="L37" i="9"/>
  <c r="X37" i="9" s="1"/>
  <c r="K37" i="9"/>
  <c r="W37" i="9" s="1"/>
  <c r="J37" i="9"/>
  <c r="V37" i="9" s="1"/>
  <c r="I37" i="9"/>
  <c r="U37" i="9" s="1"/>
  <c r="H37" i="9"/>
  <c r="T37" i="9" s="1"/>
  <c r="G37" i="9"/>
  <c r="S37" i="9" s="1"/>
  <c r="F37" i="9"/>
  <c r="R37" i="9" s="1"/>
  <c r="E37" i="9"/>
  <c r="Q37" i="9" s="1"/>
  <c r="D37" i="9"/>
  <c r="P37" i="9" s="1"/>
  <c r="C37" i="9"/>
  <c r="O37" i="9" s="1"/>
  <c r="BI36" i="9"/>
  <c r="N36" i="9"/>
  <c r="M36" i="9"/>
  <c r="Y36" i="9" s="1"/>
  <c r="AU36" i="9" s="1"/>
  <c r="L36" i="9"/>
  <c r="X36" i="9" s="1"/>
  <c r="K36" i="9"/>
  <c r="W36" i="9" s="1"/>
  <c r="AS36" i="9" s="1"/>
  <c r="J36" i="9"/>
  <c r="V36" i="9" s="1"/>
  <c r="I36" i="9"/>
  <c r="U36" i="9" s="1"/>
  <c r="AQ36" i="9" s="1"/>
  <c r="H36" i="9"/>
  <c r="T36" i="9" s="1"/>
  <c r="G36" i="9"/>
  <c r="S36" i="9" s="1"/>
  <c r="AO36" i="9" s="1"/>
  <c r="F36" i="9"/>
  <c r="R36" i="9" s="1"/>
  <c r="E36" i="9"/>
  <c r="Q36" i="9" s="1"/>
  <c r="AM36" i="9" s="1"/>
  <c r="D36" i="9"/>
  <c r="P36" i="9" s="1"/>
  <c r="C36" i="9"/>
  <c r="O36" i="9" s="1"/>
  <c r="AK36" i="9" s="1"/>
  <c r="BI35" i="9"/>
  <c r="N35" i="9"/>
  <c r="M35" i="9"/>
  <c r="Y35" i="9" s="1"/>
  <c r="AU35" i="9" s="1"/>
  <c r="L35" i="9"/>
  <c r="X35" i="9" s="1"/>
  <c r="K35" i="9"/>
  <c r="W35" i="9" s="1"/>
  <c r="J35" i="9"/>
  <c r="V35" i="9" s="1"/>
  <c r="I35" i="9"/>
  <c r="U35" i="9" s="1"/>
  <c r="H35" i="9"/>
  <c r="T35" i="9" s="1"/>
  <c r="G35" i="9"/>
  <c r="S35" i="9" s="1"/>
  <c r="F35" i="9"/>
  <c r="R35" i="9" s="1"/>
  <c r="E35" i="9"/>
  <c r="Q35" i="9" s="1"/>
  <c r="D35" i="9"/>
  <c r="P35" i="9" s="1"/>
  <c r="C35" i="9"/>
  <c r="O35" i="9" s="1"/>
  <c r="BI34" i="9"/>
  <c r="N34" i="9"/>
  <c r="M34" i="9"/>
  <c r="Y34" i="9" s="1"/>
  <c r="L34" i="9"/>
  <c r="X34" i="9" s="1"/>
  <c r="K34" i="9"/>
  <c r="W34" i="9" s="1"/>
  <c r="J34" i="9"/>
  <c r="V34" i="9" s="1"/>
  <c r="I34" i="9"/>
  <c r="U34" i="9" s="1"/>
  <c r="H34" i="9"/>
  <c r="T34" i="9" s="1"/>
  <c r="G34" i="9"/>
  <c r="S34" i="9" s="1"/>
  <c r="F34" i="9"/>
  <c r="R34" i="9" s="1"/>
  <c r="E34" i="9"/>
  <c r="Q34" i="9" s="1"/>
  <c r="D34" i="9"/>
  <c r="P34" i="9" s="1"/>
  <c r="C34" i="9"/>
  <c r="O34" i="9" s="1"/>
  <c r="BI33" i="9"/>
  <c r="N33" i="9"/>
  <c r="M33" i="9"/>
  <c r="Y33" i="9" s="1"/>
  <c r="L33" i="9"/>
  <c r="X33" i="9" s="1"/>
  <c r="K33" i="9"/>
  <c r="W33" i="9" s="1"/>
  <c r="J33" i="9"/>
  <c r="V33" i="9" s="1"/>
  <c r="I33" i="9"/>
  <c r="U33" i="9" s="1"/>
  <c r="H33" i="9"/>
  <c r="T33" i="9" s="1"/>
  <c r="G33" i="9"/>
  <c r="S33" i="9" s="1"/>
  <c r="F33" i="9"/>
  <c r="R33" i="9" s="1"/>
  <c r="E33" i="9"/>
  <c r="Q33" i="9" s="1"/>
  <c r="D33" i="9"/>
  <c r="P33" i="9" s="1"/>
  <c r="C33" i="9"/>
  <c r="O33" i="9" s="1"/>
  <c r="BI32" i="9"/>
  <c r="N32" i="9"/>
  <c r="M32" i="9"/>
  <c r="Y32" i="9" s="1"/>
  <c r="L32" i="9"/>
  <c r="X32" i="9" s="1"/>
  <c r="K32" i="9"/>
  <c r="W32" i="9" s="1"/>
  <c r="J32" i="9"/>
  <c r="V32" i="9" s="1"/>
  <c r="I32" i="9"/>
  <c r="U32" i="9" s="1"/>
  <c r="H32" i="9"/>
  <c r="T32" i="9" s="1"/>
  <c r="G32" i="9"/>
  <c r="S32" i="9" s="1"/>
  <c r="F32" i="9"/>
  <c r="R32" i="9" s="1"/>
  <c r="E32" i="9"/>
  <c r="Q32" i="9" s="1"/>
  <c r="D32" i="9"/>
  <c r="P32" i="9" s="1"/>
  <c r="C32" i="9"/>
  <c r="O32" i="9" s="1"/>
  <c r="BI31" i="9"/>
  <c r="N31" i="9"/>
  <c r="M31" i="9"/>
  <c r="Y31" i="9" s="1"/>
  <c r="L31" i="9"/>
  <c r="X31" i="9" s="1"/>
  <c r="K31" i="9"/>
  <c r="W31" i="9" s="1"/>
  <c r="J31" i="9"/>
  <c r="V31" i="9" s="1"/>
  <c r="I31" i="9"/>
  <c r="U31" i="9" s="1"/>
  <c r="H31" i="9"/>
  <c r="T31" i="9" s="1"/>
  <c r="G31" i="9"/>
  <c r="S31" i="9" s="1"/>
  <c r="F31" i="9"/>
  <c r="R31" i="9" s="1"/>
  <c r="E31" i="9"/>
  <c r="Q31" i="9" s="1"/>
  <c r="D31" i="9"/>
  <c r="P31" i="9" s="1"/>
  <c r="C31" i="9"/>
  <c r="O31" i="9" s="1"/>
  <c r="BI30" i="9"/>
  <c r="N30" i="9"/>
  <c r="M30" i="9"/>
  <c r="Y30" i="9" s="1"/>
  <c r="L30" i="9"/>
  <c r="X30" i="9" s="1"/>
  <c r="K30" i="9"/>
  <c r="W30" i="9" s="1"/>
  <c r="J30" i="9"/>
  <c r="V30" i="9" s="1"/>
  <c r="I30" i="9"/>
  <c r="U30" i="9" s="1"/>
  <c r="H30" i="9"/>
  <c r="T30" i="9" s="1"/>
  <c r="G30" i="9"/>
  <c r="S30" i="9" s="1"/>
  <c r="F30" i="9"/>
  <c r="R30" i="9" s="1"/>
  <c r="E30" i="9"/>
  <c r="Q30" i="9" s="1"/>
  <c r="D30" i="9"/>
  <c r="P30" i="9" s="1"/>
  <c r="C30" i="9"/>
  <c r="O30" i="9" s="1"/>
  <c r="BI29" i="9"/>
  <c r="N29" i="9"/>
  <c r="M29" i="9"/>
  <c r="Y29" i="9" s="1"/>
  <c r="L29" i="9"/>
  <c r="X29" i="9" s="1"/>
  <c r="K29" i="9"/>
  <c r="W29" i="9" s="1"/>
  <c r="J29" i="9"/>
  <c r="V29" i="9" s="1"/>
  <c r="I29" i="9"/>
  <c r="U29" i="9" s="1"/>
  <c r="H29" i="9"/>
  <c r="T29" i="9" s="1"/>
  <c r="G29" i="9"/>
  <c r="S29" i="9" s="1"/>
  <c r="F29" i="9"/>
  <c r="R29" i="9" s="1"/>
  <c r="E29" i="9"/>
  <c r="Q29" i="9" s="1"/>
  <c r="D29" i="9"/>
  <c r="P29" i="9" s="1"/>
  <c r="C29" i="9"/>
  <c r="O29" i="9" s="1"/>
  <c r="BI28" i="9"/>
  <c r="N28" i="9"/>
  <c r="M28" i="9"/>
  <c r="Y28" i="9" s="1"/>
  <c r="L28" i="9"/>
  <c r="X28" i="9" s="1"/>
  <c r="K28" i="9"/>
  <c r="W28" i="9" s="1"/>
  <c r="J28" i="9"/>
  <c r="V28" i="9" s="1"/>
  <c r="I28" i="9"/>
  <c r="U28" i="9" s="1"/>
  <c r="H28" i="9"/>
  <c r="T28" i="9" s="1"/>
  <c r="G28" i="9"/>
  <c r="S28" i="9" s="1"/>
  <c r="F28" i="9"/>
  <c r="R28" i="9" s="1"/>
  <c r="E28" i="9"/>
  <c r="Q28" i="9" s="1"/>
  <c r="D28" i="9"/>
  <c r="P28" i="9" s="1"/>
  <c r="C28" i="9"/>
  <c r="O28" i="9" s="1"/>
  <c r="BI27" i="9"/>
  <c r="N27" i="9"/>
  <c r="M27" i="9"/>
  <c r="Y27" i="9" s="1"/>
  <c r="L27" i="9"/>
  <c r="X27" i="9" s="1"/>
  <c r="K27" i="9"/>
  <c r="W27" i="9" s="1"/>
  <c r="J27" i="9"/>
  <c r="V27" i="9" s="1"/>
  <c r="I27" i="9"/>
  <c r="U27" i="9" s="1"/>
  <c r="H27" i="9"/>
  <c r="T27" i="9" s="1"/>
  <c r="G27" i="9"/>
  <c r="S27" i="9" s="1"/>
  <c r="F27" i="9"/>
  <c r="R27" i="9" s="1"/>
  <c r="E27" i="9"/>
  <c r="Q27" i="9" s="1"/>
  <c r="D27" i="9"/>
  <c r="P27" i="9" s="1"/>
  <c r="C27" i="9"/>
  <c r="O27" i="9" s="1"/>
  <c r="BI26" i="9"/>
  <c r="N26" i="9"/>
  <c r="M26" i="9"/>
  <c r="Y26" i="9" s="1"/>
  <c r="L26" i="9"/>
  <c r="X26" i="9" s="1"/>
  <c r="K26" i="9"/>
  <c r="W26" i="9" s="1"/>
  <c r="J26" i="9"/>
  <c r="V26" i="9" s="1"/>
  <c r="I26" i="9"/>
  <c r="U26" i="9" s="1"/>
  <c r="H26" i="9"/>
  <c r="T26" i="9" s="1"/>
  <c r="G26" i="9"/>
  <c r="S26" i="9" s="1"/>
  <c r="F26" i="9"/>
  <c r="R26" i="9" s="1"/>
  <c r="E26" i="9"/>
  <c r="Q26" i="9" s="1"/>
  <c r="D26" i="9"/>
  <c r="P26" i="9" s="1"/>
  <c r="C26" i="9"/>
  <c r="O26" i="9" s="1"/>
  <c r="BI25" i="9"/>
  <c r="N25" i="9"/>
  <c r="M25" i="9"/>
  <c r="Y25" i="9" s="1"/>
  <c r="L25" i="9"/>
  <c r="X25" i="9" s="1"/>
  <c r="K25" i="9"/>
  <c r="W25" i="9" s="1"/>
  <c r="J25" i="9"/>
  <c r="V25" i="9" s="1"/>
  <c r="I25" i="9"/>
  <c r="U25" i="9" s="1"/>
  <c r="H25" i="9"/>
  <c r="T25" i="9" s="1"/>
  <c r="G25" i="9"/>
  <c r="S25" i="9" s="1"/>
  <c r="F25" i="9"/>
  <c r="R25" i="9" s="1"/>
  <c r="E25" i="9"/>
  <c r="Q25" i="9" s="1"/>
  <c r="D25" i="9"/>
  <c r="P25" i="9" s="1"/>
  <c r="C25" i="9"/>
  <c r="O25" i="9" s="1"/>
  <c r="BI24" i="9"/>
  <c r="N24" i="9"/>
  <c r="M24" i="9"/>
  <c r="Y24" i="9" s="1"/>
  <c r="L24" i="9"/>
  <c r="X24" i="9" s="1"/>
  <c r="K24" i="9"/>
  <c r="W24" i="9" s="1"/>
  <c r="J24" i="9"/>
  <c r="V24" i="9" s="1"/>
  <c r="I24" i="9"/>
  <c r="U24" i="9" s="1"/>
  <c r="H24" i="9"/>
  <c r="T24" i="9" s="1"/>
  <c r="G24" i="9"/>
  <c r="S24" i="9" s="1"/>
  <c r="F24" i="9"/>
  <c r="R24" i="9" s="1"/>
  <c r="E24" i="9"/>
  <c r="Q24" i="9" s="1"/>
  <c r="D24" i="9"/>
  <c r="P24" i="9" s="1"/>
  <c r="C24" i="9"/>
  <c r="O24" i="9" s="1"/>
  <c r="BI23" i="9"/>
  <c r="N23" i="9"/>
  <c r="M23" i="9"/>
  <c r="Y23" i="9" s="1"/>
  <c r="L23" i="9"/>
  <c r="X23" i="9" s="1"/>
  <c r="K23" i="9"/>
  <c r="W23" i="9" s="1"/>
  <c r="J23" i="9"/>
  <c r="V23" i="9" s="1"/>
  <c r="I23" i="9"/>
  <c r="U23" i="9" s="1"/>
  <c r="H23" i="9"/>
  <c r="T23" i="9" s="1"/>
  <c r="G23" i="9"/>
  <c r="S23" i="9" s="1"/>
  <c r="F23" i="9"/>
  <c r="R23" i="9" s="1"/>
  <c r="E23" i="9"/>
  <c r="Q23" i="9" s="1"/>
  <c r="D23" i="9"/>
  <c r="P23" i="9" s="1"/>
  <c r="C23" i="9"/>
  <c r="O23" i="9" s="1"/>
  <c r="BI22" i="9"/>
  <c r="N22" i="9"/>
  <c r="M22" i="9"/>
  <c r="Y22" i="9" s="1"/>
  <c r="L22" i="9"/>
  <c r="X22" i="9" s="1"/>
  <c r="K22" i="9"/>
  <c r="W22" i="9" s="1"/>
  <c r="J22" i="9"/>
  <c r="V22" i="9" s="1"/>
  <c r="I22" i="9"/>
  <c r="U22" i="9" s="1"/>
  <c r="H22" i="9"/>
  <c r="T22" i="9" s="1"/>
  <c r="G22" i="9"/>
  <c r="S22" i="9" s="1"/>
  <c r="F22" i="9"/>
  <c r="R22" i="9" s="1"/>
  <c r="E22" i="9"/>
  <c r="Q22" i="9" s="1"/>
  <c r="D22" i="9"/>
  <c r="P22" i="9" s="1"/>
  <c r="C22" i="9"/>
  <c r="O22" i="9" s="1"/>
  <c r="BK21" i="9"/>
  <c r="BK22" i="9" s="1"/>
  <c r="BK23" i="9" s="1"/>
  <c r="BK24" i="9" s="1"/>
  <c r="BK25" i="9" s="1"/>
  <c r="BK26" i="9" s="1"/>
  <c r="BK27" i="9" s="1"/>
  <c r="BK28" i="9" s="1"/>
  <c r="BK29" i="9" s="1"/>
  <c r="BK30" i="9" s="1"/>
  <c r="BK31" i="9" s="1"/>
  <c r="BK32" i="9" s="1"/>
  <c r="BK33" i="9" s="1"/>
  <c r="BK34" i="9" s="1"/>
  <c r="BK35" i="9" s="1"/>
  <c r="BK36" i="9" s="1"/>
  <c r="BK37" i="9" s="1"/>
  <c r="BK38" i="9" s="1"/>
  <c r="BK39" i="9" s="1"/>
  <c r="BK40" i="9" s="1"/>
  <c r="BK41" i="9" s="1"/>
  <c r="BK42" i="9" s="1"/>
  <c r="BK43" i="9" s="1"/>
  <c r="BK44" i="9" s="1"/>
  <c r="BK45" i="9" s="1"/>
  <c r="BK46" i="9" s="1"/>
  <c r="BK47" i="9" s="1"/>
  <c r="BK48" i="9" s="1"/>
  <c r="BK49" i="9" s="1"/>
  <c r="BK50" i="9" s="1"/>
  <c r="BK51" i="9" s="1"/>
  <c r="BK52" i="9" s="1"/>
  <c r="BK53" i="9" s="1"/>
  <c r="BK54" i="9" s="1"/>
  <c r="BK55" i="9" s="1"/>
  <c r="BK56" i="9" s="1"/>
  <c r="BK57" i="9" s="1"/>
  <c r="BK58" i="9" s="1"/>
  <c r="BK59" i="9" s="1"/>
  <c r="BK60" i="9" s="1"/>
  <c r="BJ21" i="9"/>
  <c r="BJ22" i="9" s="1"/>
  <c r="BJ23" i="9" s="1"/>
  <c r="BJ24" i="9" s="1"/>
  <c r="BJ25" i="9" s="1"/>
  <c r="BJ26" i="9" s="1"/>
  <c r="BJ27" i="9" s="1"/>
  <c r="BJ28" i="9" s="1"/>
  <c r="BJ29" i="9" s="1"/>
  <c r="BJ30" i="9" s="1"/>
  <c r="BJ31" i="9" s="1"/>
  <c r="BJ32" i="9" s="1"/>
  <c r="BJ33" i="9" s="1"/>
  <c r="BJ34" i="9" s="1"/>
  <c r="BJ35" i="9" s="1"/>
  <c r="BJ36" i="9" s="1"/>
  <c r="BJ37" i="9" s="1"/>
  <c r="BJ38" i="9" s="1"/>
  <c r="BJ39" i="9" s="1"/>
  <c r="BJ40" i="9" s="1"/>
  <c r="BJ41" i="9" s="1"/>
  <c r="BJ42" i="9" s="1"/>
  <c r="BJ43" i="9" s="1"/>
  <c r="BJ44" i="9" s="1"/>
  <c r="BJ45" i="9" s="1"/>
  <c r="BJ46" i="9" s="1"/>
  <c r="BJ47" i="9" s="1"/>
  <c r="BJ48" i="9" s="1"/>
  <c r="BJ49" i="9" s="1"/>
  <c r="BJ50" i="9" s="1"/>
  <c r="BJ51" i="9" s="1"/>
  <c r="BJ52" i="9" s="1"/>
  <c r="BJ53" i="9" s="1"/>
  <c r="BJ54" i="9" s="1"/>
  <c r="BJ55" i="9" s="1"/>
  <c r="BJ56" i="9" s="1"/>
  <c r="BJ57" i="9" s="1"/>
  <c r="BJ58" i="9" s="1"/>
  <c r="BJ59" i="9" s="1"/>
  <c r="BJ60" i="9" s="1"/>
  <c r="BI21" i="9"/>
  <c r="N21" i="9"/>
  <c r="M21" i="9"/>
  <c r="Y21" i="9" s="1"/>
  <c r="L21" i="9"/>
  <c r="X21" i="9" s="1"/>
  <c r="K21" i="9"/>
  <c r="W21" i="9" s="1"/>
  <c r="J21" i="9"/>
  <c r="V21" i="9" s="1"/>
  <c r="I21" i="9"/>
  <c r="U21" i="9" s="1"/>
  <c r="H21" i="9"/>
  <c r="T21" i="9" s="1"/>
  <c r="G21" i="9"/>
  <c r="S21" i="9" s="1"/>
  <c r="F21" i="9"/>
  <c r="R21" i="9" s="1"/>
  <c r="E21" i="9"/>
  <c r="Q21" i="9" s="1"/>
  <c r="D21" i="9"/>
  <c r="P21" i="9" s="1"/>
  <c r="C21" i="9"/>
  <c r="O21" i="9" s="1"/>
  <c r="BL24" i="6" l="1"/>
  <c r="BL24" i="9"/>
  <c r="AY65" i="9"/>
  <c r="V18" i="15" s="1"/>
  <c r="V24" i="15"/>
  <c r="AC24" i="15" s="1"/>
  <c r="AJ24" i="15" s="1"/>
  <c r="P10" i="7"/>
  <c r="AL43" i="15"/>
  <c r="BH73" i="6"/>
  <c r="L34" i="15" s="1"/>
  <c r="BF65" i="9"/>
  <c r="V21" i="15"/>
  <c r="AC21" i="15" s="1"/>
  <c r="AJ21" i="15" s="1"/>
  <c r="BA58" i="9"/>
  <c r="BB58" i="9"/>
  <c r="BC58" i="9"/>
  <c r="BD31" i="9"/>
  <c r="BJ65" i="9"/>
  <c r="V15" i="15"/>
  <c r="BI63" i="9"/>
  <c r="AK21" i="9"/>
  <c r="Z21" i="9"/>
  <c r="AM21" i="9"/>
  <c r="AB21" i="9"/>
  <c r="AO21" i="9"/>
  <c r="AD21" i="9"/>
  <c r="AQ21" i="9"/>
  <c r="AF21" i="9"/>
  <c r="AS21" i="9"/>
  <c r="AH21" i="9"/>
  <c r="AU21" i="9"/>
  <c r="AJ21" i="9"/>
  <c r="AA22" i="9"/>
  <c r="AL22" i="9"/>
  <c r="AC22" i="9"/>
  <c r="AN22" i="9"/>
  <c r="AE22" i="9"/>
  <c r="AP22" i="9"/>
  <c r="AG22" i="9"/>
  <c r="AR22" i="9"/>
  <c r="AI22" i="9"/>
  <c r="AT22" i="9"/>
  <c r="AK23" i="9"/>
  <c r="Z23" i="9"/>
  <c r="AM23" i="9"/>
  <c r="AB23" i="9"/>
  <c r="AO23" i="9"/>
  <c r="AD23" i="9"/>
  <c r="AQ23" i="9"/>
  <c r="AF23" i="9"/>
  <c r="AS23" i="9"/>
  <c r="AH23" i="9"/>
  <c r="AU23" i="9"/>
  <c r="AJ23" i="9"/>
  <c r="AA24" i="9"/>
  <c r="AL24" i="9"/>
  <c r="AC24" i="9"/>
  <c r="AN24" i="9"/>
  <c r="AE24" i="9"/>
  <c r="AP24" i="9"/>
  <c r="AG24" i="9"/>
  <c r="AR24" i="9"/>
  <c r="AI24" i="9"/>
  <c r="AT24" i="9"/>
  <c r="AK25" i="9"/>
  <c r="Z25" i="9"/>
  <c r="AM25" i="9"/>
  <c r="AB25" i="9"/>
  <c r="AO25" i="9"/>
  <c r="AD25" i="9"/>
  <c r="AQ25" i="9"/>
  <c r="AF25" i="9"/>
  <c r="AS25" i="9"/>
  <c r="AH25" i="9"/>
  <c r="AU25" i="9"/>
  <c r="AJ25" i="9"/>
  <c r="AA26" i="9"/>
  <c r="AL26" i="9"/>
  <c r="AC26" i="9"/>
  <c r="AN26" i="9"/>
  <c r="AE26" i="9"/>
  <c r="AP26" i="9"/>
  <c r="AG26" i="9"/>
  <c r="AR26" i="9"/>
  <c r="AI26" i="9"/>
  <c r="AT26" i="9"/>
  <c r="AK27" i="9"/>
  <c r="Z27" i="9"/>
  <c r="AM27" i="9"/>
  <c r="AB27" i="9"/>
  <c r="AO27" i="9"/>
  <c r="AD27" i="9"/>
  <c r="AQ27" i="9"/>
  <c r="AF27" i="9"/>
  <c r="AS27" i="9"/>
  <c r="AH27" i="9"/>
  <c r="AU27" i="9"/>
  <c r="AJ27" i="9"/>
  <c r="AA28" i="9"/>
  <c r="AL28" i="9"/>
  <c r="AC28" i="9"/>
  <c r="AN28" i="9"/>
  <c r="AE28" i="9"/>
  <c r="AP28" i="9"/>
  <c r="AG28" i="9"/>
  <c r="AR28" i="9"/>
  <c r="AI28" i="9"/>
  <c r="AT28" i="9"/>
  <c r="AK29" i="9"/>
  <c r="Z29" i="9"/>
  <c r="AM29" i="9"/>
  <c r="AB29" i="9"/>
  <c r="AO29" i="9"/>
  <c r="AD29" i="9"/>
  <c r="AQ29" i="9"/>
  <c r="AF29" i="9"/>
  <c r="AS29" i="9"/>
  <c r="AH29" i="9"/>
  <c r="AU29" i="9"/>
  <c r="AJ29" i="9"/>
  <c r="AA30" i="9"/>
  <c r="AL30" i="9"/>
  <c r="AC30" i="9"/>
  <c r="AN30" i="9"/>
  <c r="AE30" i="9"/>
  <c r="AP30" i="9"/>
  <c r="AG30" i="9"/>
  <c r="AR30" i="9"/>
  <c r="AI30" i="9"/>
  <c r="AT30" i="9"/>
  <c r="AK31" i="9"/>
  <c r="Z31" i="9"/>
  <c r="AM31" i="9"/>
  <c r="AB31" i="9"/>
  <c r="AO31" i="9"/>
  <c r="AD31" i="9"/>
  <c r="AQ31" i="9"/>
  <c r="AF31" i="9"/>
  <c r="AS31" i="9"/>
  <c r="AH31" i="9"/>
  <c r="AU31" i="9"/>
  <c r="AJ31" i="9"/>
  <c r="AA32" i="9"/>
  <c r="AL32" i="9"/>
  <c r="AC32" i="9"/>
  <c r="AN32" i="9"/>
  <c r="AE32" i="9"/>
  <c r="AP32" i="9"/>
  <c r="AG32" i="9"/>
  <c r="AR32" i="9"/>
  <c r="AI32" i="9"/>
  <c r="AT32" i="9"/>
  <c r="AK33" i="9"/>
  <c r="Z33" i="9"/>
  <c r="AM33" i="9"/>
  <c r="AB33" i="9"/>
  <c r="AO33" i="9"/>
  <c r="AD33" i="9"/>
  <c r="AQ33" i="9"/>
  <c r="AF33" i="9"/>
  <c r="AS33" i="9"/>
  <c r="AH33" i="9"/>
  <c r="AU33" i="9"/>
  <c r="AJ33" i="9"/>
  <c r="AA34" i="9"/>
  <c r="AL34" i="9"/>
  <c r="AC34" i="9"/>
  <c r="AN34" i="9"/>
  <c r="AE34" i="9"/>
  <c r="AP34" i="9"/>
  <c r="AG34" i="9"/>
  <c r="AR34" i="9"/>
  <c r="AI34" i="9"/>
  <c r="AT34" i="9"/>
  <c r="AK35" i="9"/>
  <c r="Z35" i="9"/>
  <c r="AM35" i="9"/>
  <c r="AB35" i="9"/>
  <c r="AO35" i="9"/>
  <c r="AD35" i="9"/>
  <c r="AQ35" i="9"/>
  <c r="AF35" i="9"/>
  <c r="AS35" i="9"/>
  <c r="AH35" i="9"/>
  <c r="AA36" i="9"/>
  <c r="AL36" i="9"/>
  <c r="AC36" i="9"/>
  <c r="AN36" i="9"/>
  <c r="AE36" i="9"/>
  <c r="AP36" i="9"/>
  <c r="AG36" i="9"/>
  <c r="AR36" i="9"/>
  <c r="AI36" i="9"/>
  <c r="AT36" i="9"/>
  <c r="AA21" i="9"/>
  <c r="AL21" i="9"/>
  <c r="AC21" i="9"/>
  <c r="AN21" i="9"/>
  <c r="AE21" i="9"/>
  <c r="AP21" i="9"/>
  <c r="AG21" i="9"/>
  <c r="AR21" i="9"/>
  <c r="AI21" i="9"/>
  <c r="AT21" i="9"/>
  <c r="AK22" i="9"/>
  <c r="Z22" i="9"/>
  <c r="AM22" i="9"/>
  <c r="AB22" i="9"/>
  <c r="AO22" i="9"/>
  <c r="AD22" i="9"/>
  <c r="AQ22" i="9"/>
  <c r="AF22" i="9"/>
  <c r="AS22" i="9"/>
  <c r="AH22" i="9"/>
  <c r="AU22" i="9"/>
  <c r="AJ22" i="9"/>
  <c r="AA23" i="9"/>
  <c r="AL23" i="9"/>
  <c r="AC23" i="9"/>
  <c r="AN23" i="9"/>
  <c r="AE23" i="9"/>
  <c r="AP23" i="9"/>
  <c r="AG23" i="9"/>
  <c r="AR23" i="9"/>
  <c r="AI23" i="9"/>
  <c r="AT23" i="9"/>
  <c r="AK24" i="9"/>
  <c r="Z24" i="9"/>
  <c r="AM24" i="9"/>
  <c r="AB24" i="9"/>
  <c r="AO24" i="9"/>
  <c r="AD24" i="9"/>
  <c r="AQ24" i="9"/>
  <c r="AF24" i="9"/>
  <c r="AS24" i="9"/>
  <c r="AH24" i="9"/>
  <c r="AU24" i="9"/>
  <c r="AJ24" i="9"/>
  <c r="AA25" i="9"/>
  <c r="AL25" i="9"/>
  <c r="AC25" i="9"/>
  <c r="AN25" i="9"/>
  <c r="AE25" i="9"/>
  <c r="AP25" i="9"/>
  <c r="AG25" i="9"/>
  <c r="AR25" i="9"/>
  <c r="AI25" i="9"/>
  <c r="AT25" i="9"/>
  <c r="AK26" i="9"/>
  <c r="Z26" i="9"/>
  <c r="AM26" i="9"/>
  <c r="AB26" i="9"/>
  <c r="AO26" i="9"/>
  <c r="AD26" i="9"/>
  <c r="AQ26" i="9"/>
  <c r="AF26" i="9"/>
  <c r="AS26" i="9"/>
  <c r="AH26" i="9"/>
  <c r="AU26" i="9"/>
  <c r="AJ26" i="9"/>
  <c r="AA27" i="9"/>
  <c r="AL27" i="9"/>
  <c r="AC27" i="9"/>
  <c r="AN27" i="9"/>
  <c r="AE27" i="9"/>
  <c r="AP27" i="9"/>
  <c r="AG27" i="9"/>
  <c r="AR27" i="9"/>
  <c r="AI27" i="9"/>
  <c r="AT27" i="9"/>
  <c r="AK28" i="9"/>
  <c r="Z28" i="9"/>
  <c r="AM28" i="9"/>
  <c r="AB28" i="9"/>
  <c r="AO28" i="9"/>
  <c r="AD28" i="9"/>
  <c r="AQ28" i="9"/>
  <c r="AF28" i="9"/>
  <c r="AS28" i="9"/>
  <c r="AH28" i="9"/>
  <c r="AU28" i="9"/>
  <c r="AJ28" i="9"/>
  <c r="AA29" i="9"/>
  <c r="AL29" i="9"/>
  <c r="AC29" i="9"/>
  <c r="AN29" i="9"/>
  <c r="AE29" i="9"/>
  <c r="AP29" i="9"/>
  <c r="AG29" i="9"/>
  <c r="AR29" i="9"/>
  <c r="AI29" i="9"/>
  <c r="AT29" i="9"/>
  <c r="AK30" i="9"/>
  <c r="Z30" i="9"/>
  <c r="AM30" i="9"/>
  <c r="AB30" i="9"/>
  <c r="AO30" i="9"/>
  <c r="AD30" i="9"/>
  <c r="AQ30" i="9"/>
  <c r="AF30" i="9"/>
  <c r="AS30" i="9"/>
  <c r="AH30" i="9"/>
  <c r="AU30" i="9"/>
  <c r="AJ30" i="9"/>
  <c r="AA31" i="9"/>
  <c r="AL31" i="9"/>
  <c r="AC31" i="9"/>
  <c r="AN31" i="9"/>
  <c r="AE31" i="9"/>
  <c r="AP31" i="9"/>
  <c r="AG31" i="9"/>
  <c r="AR31" i="9"/>
  <c r="AI31" i="9"/>
  <c r="AT31" i="9"/>
  <c r="AK32" i="9"/>
  <c r="Z32" i="9"/>
  <c r="AM32" i="9"/>
  <c r="AB32" i="9"/>
  <c r="AO32" i="9"/>
  <c r="AD32" i="9"/>
  <c r="AQ32" i="9"/>
  <c r="AF32" i="9"/>
  <c r="AS32" i="9"/>
  <c r="AH32" i="9"/>
  <c r="AU32" i="9"/>
  <c r="AJ32" i="9"/>
  <c r="AA33" i="9"/>
  <c r="AL33" i="9"/>
  <c r="AC33" i="9"/>
  <c r="AN33" i="9"/>
  <c r="AE33" i="9"/>
  <c r="AP33" i="9"/>
  <c r="AG33" i="9"/>
  <c r="AR33" i="9"/>
  <c r="AI33" i="9"/>
  <c r="AT33" i="9"/>
  <c r="AK34" i="9"/>
  <c r="Z34" i="9"/>
  <c r="AM34" i="9"/>
  <c r="AB34" i="9"/>
  <c r="AO34" i="9"/>
  <c r="AD34" i="9"/>
  <c r="AQ34" i="9"/>
  <c r="AF34" i="9"/>
  <c r="AS34" i="9"/>
  <c r="AH34" i="9"/>
  <c r="AU34" i="9"/>
  <c r="AJ34" i="9"/>
  <c r="AA35" i="9"/>
  <c r="AL35" i="9"/>
  <c r="AC35" i="9"/>
  <c r="AN35" i="9"/>
  <c r="AE35" i="9"/>
  <c r="AP35" i="9"/>
  <c r="AG35" i="9"/>
  <c r="AR35" i="9"/>
  <c r="AI35" i="9"/>
  <c r="AT35" i="9"/>
  <c r="AK37" i="9"/>
  <c r="Z37" i="9"/>
  <c r="AM37" i="9"/>
  <c r="AB37" i="9"/>
  <c r="AO37" i="9"/>
  <c r="AD37" i="9"/>
  <c r="AQ37" i="9"/>
  <c r="AF37" i="9"/>
  <c r="AS37" i="9"/>
  <c r="AH37" i="9"/>
  <c r="AU37" i="9"/>
  <c r="AJ37" i="9"/>
  <c r="AA38" i="9"/>
  <c r="AL38" i="9"/>
  <c r="AC38" i="9"/>
  <c r="AN38" i="9"/>
  <c r="AE38" i="9"/>
  <c r="AP38" i="9"/>
  <c r="AG38" i="9"/>
  <c r="AR38" i="9"/>
  <c r="AI38" i="9"/>
  <c r="AT38" i="9"/>
  <c r="AK39" i="9"/>
  <c r="Z39" i="9"/>
  <c r="AM39" i="9"/>
  <c r="AB39" i="9"/>
  <c r="AO39" i="9"/>
  <c r="AD39" i="9"/>
  <c r="AQ39" i="9"/>
  <c r="AF39" i="9"/>
  <c r="AS39" i="9"/>
  <c r="AH39" i="9"/>
  <c r="AU39" i="9"/>
  <c r="AJ39" i="9"/>
  <c r="AA40" i="9"/>
  <c r="AL40" i="9"/>
  <c r="AC40" i="9"/>
  <c r="AN40" i="9"/>
  <c r="AE40" i="9"/>
  <c r="AP40" i="9"/>
  <c r="AG40" i="9"/>
  <c r="AR40" i="9"/>
  <c r="AI40" i="9"/>
  <c r="AT40" i="9"/>
  <c r="AK41" i="9"/>
  <c r="Z41" i="9"/>
  <c r="AM41" i="9"/>
  <c r="AB41" i="9"/>
  <c r="AO41" i="9"/>
  <c r="AD41" i="9"/>
  <c r="AQ41" i="9"/>
  <c r="AF41" i="9"/>
  <c r="AS41" i="9"/>
  <c r="AH41" i="9"/>
  <c r="AU41" i="9"/>
  <c r="AJ41" i="9"/>
  <c r="AA42" i="9"/>
  <c r="AL42" i="9"/>
  <c r="AC42" i="9"/>
  <c r="AN42" i="9"/>
  <c r="AE42" i="9"/>
  <c r="AP42" i="9"/>
  <c r="AG42" i="9"/>
  <c r="AR42" i="9"/>
  <c r="AI42" i="9"/>
  <c r="AT42" i="9"/>
  <c r="AK43" i="9"/>
  <c r="Z43" i="9"/>
  <c r="AM43" i="9"/>
  <c r="AB43" i="9"/>
  <c r="AO43" i="9"/>
  <c r="AD43" i="9"/>
  <c r="AQ43" i="9"/>
  <c r="AF43" i="9"/>
  <c r="AS43" i="9"/>
  <c r="AH43" i="9"/>
  <c r="AU43" i="9"/>
  <c r="AJ43" i="9"/>
  <c r="AA44" i="9"/>
  <c r="AL44" i="9"/>
  <c r="AC44" i="9"/>
  <c r="AN44" i="9"/>
  <c r="AE44" i="9"/>
  <c r="AP44" i="9"/>
  <c r="AG44" i="9"/>
  <c r="AR44" i="9"/>
  <c r="AI44" i="9"/>
  <c r="AT44" i="9"/>
  <c r="AK45" i="9"/>
  <c r="Z45" i="9"/>
  <c r="AM45" i="9"/>
  <c r="AB45" i="9"/>
  <c r="AO45" i="9"/>
  <c r="AD45" i="9"/>
  <c r="AQ45" i="9"/>
  <c r="AF45" i="9"/>
  <c r="AS45" i="9"/>
  <c r="AH45" i="9"/>
  <c r="AU45" i="9"/>
  <c r="AJ45" i="9"/>
  <c r="AA46" i="9"/>
  <c r="AL46" i="9"/>
  <c r="AC46" i="9"/>
  <c r="AN46" i="9"/>
  <c r="AE46" i="9"/>
  <c r="AP46" i="9"/>
  <c r="AG46" i="9"/>
  <c r="AR46" i="9"/>
  <c r="AI46" i="9"/>
  <c r="AT46" i="9"/>
  <c r="AK47" i="9"/>
  <c r="Z47" i="9"/>
  <c r="AM47" i="9"/>
  <c r="AB47" i="9"/>
  <c r="AO47" i="9"/>
  <c r="AD47" i="9"/>
  <c r="AQ47" i="9"/>
  <c r="AF47" i="9"/>
  <c r="AS47" i="9"/>
  <c r="AH47" i="9"/>
  <c r="AU47" i="9"/>
  <c r="AJ47" i="9"/>
  <c r="AA48" i="9"/>
  <c r="AL48" i="9"/>
  <c r="AN48" i="9"/>
  <c r="AC48" i="9"/>
  <c r="AE48" i="9"/>
  <c r="AP48" i="9"/>
  <c r="AG48" i="9"/>
  <c r="AR48" i="9"/>
  <c r="AI48" i="9"/>
  <c r="AT48" i="9"/>
  <c r="AJ35" i="9"/>
  <c r="Z36" i="9"/>
  <c r="AD36" i="9"/>
  <c r="AH36" i="9"/>
  <c r="AA37" i="9"/>
  <c r="AL37" i="9"/>
  <c r="AC37" i="9"/>
  <c r="AN37" i="9"/>
  <c r="AE37" i="9"/>
  <c r="AP37" i="9"/>
  <c r="AG37" i="9"/>
  <c r="AR37" i="9"/>
  <c r="AI37" i="9"/>
  <c r="AT37" i="9"/>
  <c r="AK38" i="9"/>
  <c r="Z38" i="9"/>
  <c r="AM38" i="9"/>
  <c r="AB38" i="9"/>
  <c r="AO38" i="9"/>
  <c r="AD38" i="9"/>
  <c r="AQ38" i="9"/>
  <c r="AF38" i="9"/>
  <c r="AS38" i="9"/>
  <c r="AH38" i="9"/>
  <c r="AU38" i="9"/>
  <c r="AJ38" i="9"/>
  <c r="AA39" i="9"/>
  <c r="AL39" i="9"/>
  <c r="AC39" i="9"/>
  <c r="AN39" i="9"/>
  <c r="AE39" i="9"/>
  <c r="AP39" i="9"/>
  <c r="AG39" i="9"/>
  <c r="AR39" i="9"/>
  <c r="AI39" i="9"/>
  <c r="AT39" i="9"/>
  <c r="AK40" i="9"/>
  <c r="Z40" i="9"/>
  <c r="AM40" i="9"/>
  <c r="AB40" i="9"/>
  <c r="AO40" i="9"/>
  <c r="AD40" i="9"/>
  <c r="AQ40" i="9"/>
  <c r="AF40" i="9"/>
  <c r="AS40" i="9"/>
  <c r="AH40" i="9"/>
  <c r="AU40" i="9"/>
  <c r="AJ40" i="9"/>
  <c r="AA41" i="9"/>
  <c r="AL41" i="9"/>
  <c r="AC41" i="9"/>
  <c r="AN41" i="9"/>
  <c r="AE41" i="9"/>
  <c r="AP41" i="9"/>
  <c r="AG41" i="9"/>
  <c r="AR41" i="9"/>
  <c r="AI41" i="9"/>
  <c r="AT41" i="9"/>
  <c r="AK42" i="9"/>
  <c r="Z42" i="9"/>
  <c r="AM42" i="9"/>
  <c r="AB42" i="9"/>
  <c r="AO42" i="9"/>
  <c r="AD42" i="9"/>
  <c r="AQ42" i="9"/>
  <c r="AF42" i="9"/>
  <c r="AS42" i="9"/>
  <c r="AH42" i="9"/>
  <c r="AU42" i="9"/>
  <c r="AJ42" i="9"/>
  <c r="AA43" i="9"/>
  <c r="AL43" i="9"/>
  <c r="AC43" i="9"/>
  <c r="AN43" i="9"/>
  <c r="AE43" i="9"/>
  <c r="AP43" i="9"/>
  <c r="AG43" i="9"/>
  <c r="AR43" i="9"/>
  <c r="AI43" i="9"/>
  <c r="AT43" i="9"/>
  <c r="AK44" i="9"/>
  <c r="Z44" i="9"/>
  <c r="AM44" i="9"/>
  <c r="AB44" i="9"/>
  <c r="AO44" i="9"/>
  <c r="AD44" i="9"/>
  <c r="AQ44" i="9"/>
  <c r="AF44" i="9"/>
  <c r="AS44" i="9"/>
  <c r="AH44" i="9"/>
  <c r="AU44" i="9"/>
  <c r="AJ44" i="9"/>
  <c r="AA45" i="9"/>
  <c r="AL45" i="9"/>
  <c r="AC45" i="9"/>
  <c r="AN45" i="9"/>
  <c r="AE45" i="9"/>
  <c r="AP45" i="9"/>
  <c r="AG45" i="9"/>
  <c r="AR45" i="9"/>
  <c r="AI45" i="9"/>
  <c r="AT45" i="9"/>
  <c r="AK46" i="9"/>
  <c r="Z46" i="9"/>
  <c r="AM46" i="9"/>
  <c r="AB46" i="9"/>
  <c r="AO46" i="9"/>
  <c r="AD46" i="9"/>
  <c r="AQ46" i="9"/>
  <c r="AF46" i="9"/>
  <c r="AS46" i="9"/>
  <c r="AH46" i="9"/>
  <c r="AU46" i="9"/>
  <c r="AJ46" i="9"/>
  <c r="AA47" i="9"/>
  <c r="AL47" i="9"/>
  <c r="AC47" i="9"/>
  <c r="AN47" i="9"/>
  <c r="AE47" i="9"/>
  <c r="AP47" i="9"/>
  <c r="AG47" i="9"/>
  <c r="AR47" i="9"/>
  <c r="AI47" i="9"/>
  <c r="AT47" i="9"/>
  <c r="AK48" i="9"/>
  <c r="Z48" i="9"/>
  <c r="AM48" i="9"/>
  <c r="AB48" i="9"/>
  <c r="AO48" i="9"/>
  <c r="AD48" i="9"/>
  <c r="AQ48" i="9"/>
  <c r="AF48" i="9"/>
  <c r="AS48" i="9"/>
  <c r="AH48" i="9"/>
  <c r="AU48" i="9"/>
  <c r="AJ48" i="9"/>
  <c r="AB36" i="9"/>
  <c r="AF36" i="9"/>
  <c r="AJ36" i="9"/>
  <c r="Z49" i="9"/>
  <c r="AK49" i="9"/>
  <c r="AB49" i="9"/>
  <c r="AM49" i="9"/>
  <c r="AD49" i="9"/>
  <c r="AO49" i="9"/>
  <c r="AF49" i="9"/>
  <c r="AQ49" i="9"/>
  <c r="AH49" i="9"/>
  <c r="AS49" i="9"/>
  <c r="AJ49" i="9"/>
  <c r="AU49" i="9"/>
  <c r="AK50" i="9"/>
  <c r="Z50" i="9"/>
  <c r="AM50" i="9"/>
  <c r="AB50" i="9"/>
  <c r="AO50" i="9"/>
  <c r="AD50" i="9"/>
  <c r="AQ50" i="9"/>
  <c r="AF50" i="9"/>
  <c r="AS50" i="9"/>
  <c r="AH50" i="9"/>
  <c r="AU50" i="9"/>
  <c r="AJ50" i="9"/>
  <c r="Z51" i="9"/>
  <c r="AK51" i="9"/>
  <c r="AB51" i="9"/>
  <c r="AM51" i="9"/>
  <c r="AD51" i="9"/>
  <c r="AO51" i="9"/>
  <c r="AF51" i="9"/>
  <c r="AQ51" i="9"/>
  <c r="AH51" i="9"/>
  <c r="AS51" i="9"/>
  <c r="AJ51" i="9"/>
  <c r="AU51" i="9"/>
  <c r="AK52" i="9"/>
  <c r="Z52" i="9"/>
  <c r="AM52" i="9"/>
  <c r="AB52" i="9"/>
  <c r="AO52" i="9"/>
  <c r="AD52" i="9"/>
  <c r="AQ52" i="9"/>
  <c r="AF52" i="9"/>
  <c r="AS52" i="9"/>
  <c r="AH52" i="9"/>
  <c r="AU52" i="9"/>
  <c r="AJ52" i="9"/>
  <c r="Z53" i="9"/>
  <c r="AK53" i="9"/>
  <c r="AB53" i="9"/>
  <c r="AM53" i="9"/>
  <c r="AD53" i="9"/>
  <c r="AO53" i="9"/>
  <c r="AF53" i="9"/>
  <c r="AQ53" i="9"/>
  <c r="AH53" i="9"/>
  <c r="AS53" i="9"/>
  <c r="AJ53" i="9"/>
  <c r="AU53" i="9"/>
  <c r="AK54" i="9"/>
  <c r="Z54" i="9"/>
  <c r="AM54" i="9"/>
  <c r="AB54" i="9"/>
  <c r="AO54" i="9"/>
  <c r="AD54" i="9"/>
  <c r="AQ54" i="9"/>
  <c r="AF54" i="9"/>
  <c r="AS54" i="9"/>
  <c r="AH54" i="9"/>
  <c r="AU54" i="9"/>
  <c r="AJ54" i="9"/>
  <c r="Z55" i="9"/>
  <c r="AK55" i="9"/>
  <c r="AB55" i="9"/>
  <c r="AM55" i="9"/>
  <c r="AD55" i="9"/>
  <c r="AO55" i="9"/>
  <c r="AF55" i="9"/>
  <c r="AQ55" i="9"/>
  <c r="AH55" i="9"/>
  <c r="AS55" i="9"/>
  <c r="AJ55" i="9"/>
  <c r="AU55" i="9"/>
  <c r="AK56" i="9"/>
  <c r="Z56" i="9"/>
  <c r="AM56" i="9"/>
  <c r="AB56" i="9"/>
  <c r="AO56" i="9"/>
  <c r="AD56" i="9"/>
  <c r="AQ56" i="9"/>
  <c r="AF56" i="9"/>
  <c r="AS56" i="9"/>
  <c r="AH56" i="9"/>
  <c r="AU56" i="9"/>
  <c r="AJ56" i="9"/>
  <c r="AA57" i="9"/>
  <c r="AL57" i="9"/>
  <c r="AC57" i="9"/>
  <c r="AN57" i="9"/>
  <c r="AE57" i="9"/>
  <c r="AP57" i="9"/>
  <c r="AG57" i="9"/>
  <c r="AR57" i="9"/>
  <c r="AI57" i="9"/>
  <c r="AT57" i="9"/>
  <c r="AK58" i="9"/>
  <c r="Z58" i="9"/>
  <c r="AM58" i="9"/>
  <c r="AB58" i="9"/>
  <c r="AO58" i="9"/>
  <c r="AD58" i="9"/>
  <c r="AQ58" i="9"/>
  <c r="AF58" i="9"/>
  <c r="AS58" i="9"/>
  <c r="AH58" i="9"/>
  <c r="AU58" i="9"/>
  <c r="AJ58" i="9"/>
  <c r="AA59" i="9"/>
  <c r="AL59" i="9"/>
  <c r="AC59" i="9"/>
  <c r="AN59" i="9"/>
  <c r="AE59" i="9"/>
  <c r="AP59" i="9"/>
  <c r="AG59" i="9"/>
  <c r="AR59" i="9"/>
  <c r="AI59" i="9"/>
  <c r="AT59" i="9"/>
  <c r="AK60" i="9"/>
  <c r="Z60" i="9"/>
  <c r="AM60" i="9"/>
  <c r="AB60" i="9"/>
  <c r="AO60" i="9"/>
  <c r="AD60" i="9"/>
  <c r="AQ60" i="9"/>
  <c r="AF60" i="9"/>
  <c r="AS60" i="9"/>
  <c r="AH60" i="9"/>
  <c r="AU60" i="9"/>
  <c r="AJ60" i="9"/>
  <c r="AA61" i="9"/>
  <c r="AL61" i="9"/>
  <c r="AC61" i="9"/>
  <c r="AN61" i="9"/>
  <c r="AE61" i="9"/>
  <c r="AP61" i="9"/>
  <c r="AG61" i="9"/>
  <c r="AR61" i="9"/>
  <c r="AI61" i="9"/>
  <c r="AT61" i="9"/>
  <c r="AK62" i="9"/>
  <c r="Z62" i="9"/>
  <c r="AM62" i="9"/>
  <c r="AB62" i="9"/>
  <c r="AO62" i="9"/>
  <c r="AD62" i="9"/>
  <c r="AQ62" i="9"/>
  <c r="AF62" i="9"/>
  <c r="AS62" i="9"/>
  <c r="AH62" i="9"/>
  <c r="AU62" i="9"/>
  <c r="AJ62" i="9"/>
  <c r="AL49" i="9"/>
  <c r="AA49" i="9"/>
  <c r="AN49" i="9"/>
  <c r="AC49" i="9"/>
  <c r="AP49" i="9"/>
  <c r="AE49" i="9"/>
  <c r="AR49" i="9"/>
  <c r="AG49" i="9"/>
  <c r="AT49" i="9"/>
  <c r="AI49" i="9"/>
  <c r="AA50" i="9"/>
  <c r="AL50" i="9"/>
  <c r="AC50" i="9"/>
  <c r="AN50" i="9"/>
  <c r="AE50" i="9"/>
  <c r="AP50" i="9"/>
  <c r="AG50" i="9"/>
  <c r="AR50" i="9"/>
  <c r="AI50" i="9"/>
  <c r="AT50" i="9"/>
  <c r="AL51" i="9"/>
  <c r="AA51" i="9"/>
  <c r="AN51" i="9"/>
  <c r="AC51" i="9"/>
  <c r="AP51" i="9"/>
  <c r="AE51" i="9"/>
  <c r="AR51" i="9"/>
  <c r="AG51" i="9"/>
  <c r="AT51" i="9"/>
  <c r="AI51" i="9"/>
  <c r="AA52" i="9"/>
  <c r="AL52" i="9"/>
  <c r="AC52" i="9"/>
  <c r="AN52" i="9"/>
  <c r="AE52" i="9"/>
  <c r="AP52" i="9"/>
  <c r="AG52" i="9"/>
  <c r="AR52" i="9"/>
  <c r="AI52" i="9"/>
  <c r="AT52" i="9"/>
  <c r="AL53" i="9"/>
  <c r="AA53" i="9"/>
  <c r="AN53" i="9"/>
  <c r="AC53" i="9"/>
  <c r="AP53" i="9"/>
  <c r="AE53" i="9"/>
  <c r="AR53" i="9"/>
  <c r="AG53" i="9"/>
  <c r="AT53" i="9"/>
  <c r="AI53" i="9"/>
  <c r="AA54" i="9"/>
  <c r="AL54" i="9"/>
  <c r="AC54" i="9"/>
  <c r="AN54" i="9"/>
  <c r="AE54" i="9"/>
  <c r="AP54" i="9"/>
  <c r="AG54" i="9"/>
  <c r="AR54" i="9"/>
  <c r="AI54" i="9"/>
  <c r="AT54" i="9"/>
  <c r="AL55" i="9"/>
  <c r="AA55" i="9"/>
  <c r="AN55" i="9"/>
  <c r="AC55" i="9"/>
  <c r="AP55" i="9"/>
  <c r="AE55" i="9"/>
  <c r="AR55" i="9"/>
  <c r="AG55" i="9"/>
  <c r="AT55" i="9"/>
  <c r="AI55" i="9"/>
  <c r="AA56" i="9"/>
  <c r="AL56" i="9"/>
  <c r="AC56" i="9"/>
  <c r="AN56" i="9"/>
  <c r="AE56" i="9"/>
  <c r="AP56" i="9"/>
  <c r="AG56" i="9"/>
  <c r="AR56" i="9"/>
  <c r="AI56" i="9"/>
  <c r="AT56" i="9"/>
  <c r="AK57" i="9"/>
  <c r="Z57" i="9"/>
  <c r="AM57" i="9"/>
  <c r="AB57" i="9"/>
  <c r="AO57" i="9"/>
  <c r="AD57" i="9"/>
  <c r="AQ57" i="9"/>
  <c r="AF57" i="9"/>
  <c r="AS57" i="9"/>
  <c r="AH57" i="9"/>
  <c r="AU57" i="9"/>
  <c r="AJ57" i="9"/>
  <c r="AA58" i="9"/>
  <c r="AL58" i="9"/>
  <c r="AC58" i="9"/>
  <c r="AN58" i="9"/>
  <c r="AE58" i="9"/>
  <c r="AP58" i="9"/>
  <c r="AG58" i="9"/>
  <c r="AR58" i="9"/>
  <c r="AI58" i="9"/>
  <c r="AT58" i="9"/>
  <c r="AK59" i="9"/>
  <c r="Z59" i="9"/>
  <c r="AM59" i="9"/>
  <c r="AB59" i="9"/>
  <c r="AO59" i="9"/>
  <c r="AD59" i="9"/>
  <c r="AQ59" i="9"/>
  <c r="AF59" i="9"/>
  <c r="AS59" i="9"/>
  <c r="AH59" i="9"/>
  <c r="AU59" i="9"/>
  <c r="AJ59" i="9"/>
  <c r="AA60" i="9"/>
  <c r="AL60" i="9"/>
  <c r="AC60" i="9"/>
  <c r="AN60" i="9"/>
  <c r="AE60" i="9"/>
  <c r="AP60" i="9"/>
  <c r="AG60" i="9"/>
  <c r="AR60" i="9"/>
  <c r="AI60" i="9"/>
  <c r="AT60" i="9"/>
  <c r="AK61" i="9"/>
  <c r="Z61" i="9"/>
  <c r="AM61" i="9"/>
  <c r="AB61" i="9"/>
  <c r="AO61" i="9"/>
  <c r="AD61" i="9"/>
  <c r="AQ61" i="9"/>
  <c r="AF61" i="9"/>
  <c r="AS61" i="9"/>
  <c r="AH61" i="9"/>
  <c r="AU61" i="9"/>
  <c r="AJ61" i="9"/>
  <c r="AA62" i="9"/>
  <c r="AL62" i="9"/>
  <c r="AC62" i="9"/>
  <c r="AN62" i="9"/>
  <c r="AE62" i="9"/>
  <c r="AP62" i="9"/>
  <c r="AG62" i="9"/>
  <c r="AR62" i="9"/>
  <c r="AI62" i="9"/>
  <c r="AT62" i="9"/>
  <c r="BL25" i="6" l="1"/>
  <c r="BL25" i="9"/>
  <c r="AC18" i="15"/>
  <c r="AJ18" i="15" s="1"/>
  <c r="BA59" i="9"/>
  <c r="BB59" i="9"/>
  <c r="BC59" i="9"/>
  <c r="BD32" i="9"/>
  <c r="BD33" i="9" s="1"/>
  <c r="BD31" i="6"/>
  <c r="V34" i="15"/>
  <c r="AC15" i="15"/>
  <c r="AJ15" i="15" s="1"/>
  <c r="AV61" i="9"/>
  <c r="AW61" i="9" s="1"/>
  <c r="AV59" i="9"/>
  <c r="AW59" i="9" s="1"/>
  <c r="AV57" i="9"/>
  <c r="AW57" i="9" s="1"/>
  <c r="AV48" i="9"/>
  <c r="AW48" i="9" s="1"/>
  <c r="AV46" i="9"/>
  <c r="AW46" i="9" s="1"/>
  <c r="AV44" i="9"/>
  <c r="AW44" i="9" s="1"/>
  <c r="AV42" i="9"/>
  <c r="AW42" i="9" s="1"/>
  <c r="AV40" i="9"/>
  <c r="AW40" i="9" s="1"/>
  <c r="AV38" i="9"/>
  <c r="AW38" i="9" s="1"/>
  <c r="AV36" i="9"/>
  <c r="AW36" i="9" s="1"/>
  <c r="AV34" i="9"/>
  <c r="AW34" i="9" s="1"/>
  <c r="AV32" i="9"/>
  <c r="AW32" i="9" s="1"/>
  <c r="AV30" i="9"/>
  <c r="AW30" i="9" s="1"/>
  <c r="AV28" i="9"/>
  <c r="AW28" i="9" s="1"/>
  <c r="AV26" i="9"/>
  <c r="AW26" i="9" s="1"/>
  <c r="AV24" i="9"/>
  <c r="AW24" i="9" s="1"/>
  <c r="AV22" i="9"/>
  <c r="AW22" i="9" s="1"/>
  <c r="AV62" i="9"/>
  <c r="AW62" i="9" s="1"/>
  <c r="AV60" i="9"/>
  <c r="AW60" i="9" s="1"/>
  <c r="AV58" i="9"/>
  <c r="AW58" i="9" s="1"/>
  <c r="AV56" i="9"/>
  <c r="AW56" i="9" s="1"/>
  <c r="AV54" i="9"/>
  <c r="AW54" i="9" s="1"/>
  <c r="AV52" i="9"/>
  <c r="AW52" i="9" s="1"/>
  <c r="AV50" i="9"/>
  <c r="AW50" i="9" s="1"/>
  <c r="AV55" i="9"/>
  <c r="AW55" i="9" s="1"/>
  <c r="AV53" i="9"/>
  <c r="AW53" i="9" s="1"/>
  <c r="AV51" i="9"/>
  <c r="AW51" i="9" s="1"/>
  <c r="AV49" i="9"/>
  <c r="AW49" i="9" s="1"/>
  <c r="AV47" i="9"/>
  <c r="AW47" i="9" s="1"/>
  <c r="AV45" i="9"/>
  <c r="AW45" i="9" s="1"/>
  <c r="AV43" i="9"/>
  <c r="AW43" i="9" s="1"/>
  <c r="AV41" i="9"/>
  <c r="AW41" i="9" s="1"/>
  <c r="AV39" i="9"/>
  <c r="AW39" i="9" s="1"/>
  <c r="AV37" i="9"/>
  <c r="AW37" i="9" s="1"/>
  <c r="AV35" i="9"/>
  <c r="AW35" i="9" s="1"/>
  <c r="AV33" i="9"/>
  <c r="AW33" i="9" s="1"/>
  <c r="AV31" i="9"/>
  <c r="AW31" i="9" s="1"/>
  <c r="AV29" i="9"/>
  <c r="AW29" i="9" s="1"/>
  <c r="AV27" i="9"/>
  <c r="AW27" i="9" s="1"/>
  <c r="AV25" i="9"/>
  <c r="AW25" i="9" s="1"/>
  <c r="AV23" i="9"/>
  <c r="AW23" i="9" s="1"/>
  <c r="AV21" i="9"/>
  <c r="AW21" i="9" s="1"/>
  <c r="BD34" i="9" l="1"/>
  <c r="BD33" i="6"/>
  <c r="BL26" i="6"/>
  <c r="BL26" i="9"/>
  <c r="BA60" i="9"/>
  <c r="BB60" i="9"/>
  <c r="BC60" i="9"/>
  <c r="BD32" i="6"/>
  <c r="BE71" i="6"/>
  <c r="N21" i="6"/>
  <c r="B63" i="7"/>
  <c r="BL27" i="6" l="1"/>
  <c r="BL27" i="9"/>
  <c r="BD35" i="9"/>
  <c r="BD34" i="6"/>
  <c r="L3" i="7"/>
  <c r="C21" i="6"/>
  <c r="O21" i="6" s="1"/>
  <c r="D21" i="6"/>
  <c r="P21" i="6" s="1"/>
  <c r="AA21" i="6" s="1"/>
  <c r="E21" i="6"/>
  <c r="Q21" i="6" s="1"/>
  <c r="AB21" i="6" s="1"/>
  <c r="F21" i="6"/>
  <c r="R21" i="6" s="1"/>
  <c r="AC21" i="6" s="1"/>
  <c r="G21" i="6"/>
  <c r="S21" i="6" s="1"/>
  <c r="H21" i="6"/>
  <c r="T21" i="6" s="1"/>
  <c r="I21" i="6"/>
  <c r="U21" i="6" s="1"/>
  <c r="AF21" i="6" s="1"/>
  <c r="J21" i="6"/>
  <c r="V21" i="6" s="1"/>
  <c r="K21" i="6"/>
  <c r="W21" i="6" s="1"/>
  <c r="L21" i="6"/>
  <c r="X21" i="6" s="1"/>
  <c r="M21" i="6"/>
  <c r="Y21" i="6" s="1"/>
  <c r="AJ21" i="6" s="1"/>
  <c r="C24" i="6"/>
  <c r="D24" i="6"/>
  <c r="E24" i="6"/>
  <c r="F24" i="6"/>
  <c r="G24" i="6"/>
  <c r="H24" i="6"/>
  <c r="T24" i="6" s="1"/>
  <c r="AE24" i="6" s="1"/>
  <c r="I24" i="6"/>
  <c r="U24" i="6" s="1"/>
  <c r="AQ24" i="6" s="1"/>
  <c r="J24" i="6"/>
  <c r="V24" i="6" s="1"/>
  <c r="AG24" i="6" s="1"/>
  <c r="K24" i="6"/>
  <c r="W24" i="6" s="1"/>
  <c r="AH24" i="6" s="1"/>
  <c r="L24" i="6"/>
  <c r="X24" i="6" s="1"/>
  <c r="AI24" i="6" s="1"/>
  <c r="M24" i="6"/>
  <c r="Y24" i="6" s="1"/>
  <c r="AJ24" i="6" s="1"/>
  <c r="N24" i="6"/>
  <c r="O24" i="6"/>
  <c r="Z24" i="6" s="1"/>
  <c r="P24" i="6"/>
  <c r="AA24" i="6" s="1"/>
  <c r="Q24" i="6"/>
  <c r="AB24" i="6" s="1"/>
  <c r="R24" i="6"/>
  <c r="AC24" i="6" s="1"/>
  <c r="S24" i="6"/>
  <c r="AO24" i="6" s="1"/>
  <c r="C25" i="6"/>
  <c r="O25" i="6" s="1"/>
  <c r="Z25" i="6" s="1"/>
  <c r="D25" i="6"/>
  <c r="P25" i="6" s="1"/>
  <c r="E25" i="6"/>
  <c r="Q25" i="6" s="1"/>
  <c r="AB25" i="6" s="1"/>
  <c r="F25" i="6"/>
  <c r="R25" i="6" s="1"/>
  <c r="AC25" i="6" s="1"/>
  <c r="G25" i="6"/>
  <c r="S25" i="6" s="1"/>
  <c r="AD25" i="6" s="1"/>
  <c r="H25" i="6"/>
  <c r="T25" i="6" s="1"/>
  <c r="AP25" i="6" s="1"/>
  <c r="I25" i="6"/>
  <c r="U25" i="6" s="1"/>
  <c r="AF25" i="6" s="1"/>
  <c r="J25" i="6"/>
  <c r="V25" i="6" s="1"/>
  <c r="AG25" i="6" s="1"/>
  <c r="K25" i="6"/>
  <c r="W25" i="6" s="1"/>
  <c r="AH25" i="6" s="1"/>
  <c r="L25" i="6"/>
  <c r="X25" i="6" s="1"/>
  <c r="AI25" i="6" s="1"/>
  <c r="M25" i="6"/>
  <c r="Y25" i="6" s="1"/>
  <c r="AJ25" i="6" s="1"/>
  <c r="N25" i="6"/>
  <c r="C26" i="6"/>
  <c r="D26" i="6"/>
  <c r="E26" i="6"/>
  <c r="F26" i="6"/>
  <c r="R26" i="6" s="1"/>
  <c r="AC26" i="6" s="1"/>
  <c r="G26" i="6"/>
  <c r="S26" i="6" s="1"/>
  <c r="AD26" i="6" s="1"/>
  <c r="H26" i="6"/>
  <c r="T26" i="6" s="1"/>
  <c r="AE26" i="6" s="1"/>
  <c r="I26" i="6"/>
  <c r="U26" i="6" s="1"/>
  <c r="AQ26" i="6" s="1"/>
  <c r="J26" i="6"/>
  <c r="K26" i="6"/>
  <c r="W26" i="6" s="1"/>
  <c r="AH26" i="6" s="1"/>
  <c r="L26" i="6"/>
  <c r="X26" i="6" s="1"/>
  <c r="AI26" i="6" s="1"/>
  <c r="M26" i="6"/>
  <c r="Y26" i="6" s="1"/>
  <c r="AU26" i="6" s="1"/>
  <c r="N26" i="6"/>
  <c r="O26" i="6"/>
  <c r="Z26" i="6" s="1"/>
  <c r="P26" i="6"/>
  <c r="AA26" i="6" s="1"/>
  <c r="Q26" i="6"/>
  <c r="AB26" i="6" s="1"/>
  <c r="V26" i="6"/>
  <c r="AG26" i="6" s="1"/>
  <c r="C27" i="6"/>
  <c r="D27" i="6"/>
  <c r="E27" i="6"/>
  <c r="F27" i="6"/>
  <c r="G27" i="6"/>
  <c r="H27" i="6"/>
  <c r="I27" i="6"/>
  <c r="J27" i="6"/>
  <c r="K27" i="6"/>
  <c r="W27" i="6" s="1"/>
  <c r="AH27" i="6" s="1"/>
  <c r="L27" i="6"/>
  <c r="X27" i="6" s="1"/>
  <c r="AI27" i="6" s="1"/>
  <c r="M27" i="6"/>
  <c r="Y27" i="6" s="1"/>
  <c r="AJ27" i="6" s="1"/>
  <c r="N27" i="6"/>
  <c r="O27" i="6"/>
  <c r="Z27" i="6" s="1"/>
  <c r="P27" i="6"/>
  <c r="AA27" i="6" s="1"/>
  <c r="Q27" i="6"/>
  <c r="AB27" i="6" s="1"/>
  <c r="R27" i="6"/>
  <c r="AC27" i="6" s="1"/>
  <c r="S27" i="6"/>
  <c r="AD27" i="6" s="1"/>
  <c r="T27" i="6"/>
  <c r="AE27" i="6" s="1"/>
  <c r="U27" i="6"/>
  <c r="AF27" i="6" s="1"/>
  <c r="V27" i="6"/>
  <c r="AG27" i="6" s="1"/>
  <c r="C28" i="6"/>
  <c r="O28" i="6" s="1"/>
  <c r="Z28" i="6" s="1"/>
  <c r="D28" i="6"/>
  <c r="P28" i="6" s="1"/>
  <c r="AA28" i="6" s="1"/>
  <c r="E28" i="6"/>
  <c r="Q28" i="6" s="1"/>
  <c r="AM28" i="6" s="1"/>
  <c r="F28" i="6"/>
  <c r="R28" i="6" s="1"/>
  <c r="AC28" i="6" s="1"/>
  <c r="G28" i="6"/>
  <c r="S28" i="6" s="1"/>
  <c r="AD28" i="6" s="1"/>
  <c r="H28" i="6"/>
  <c r="I28" i="6"/>
  <c r="U28" i="6" s="1"/>
  <c r="AF28" i="6" s="1"/>
  <c r="J28" i="6"/>
  <c r="V28" i="6" s="1"/>
  <c r="AG28" i="6" s="1"/>
  <c r="K28" i="6"/>
  <c r="W28" i="6" s="1"/>
  <c r="AH28" i="6" s="1"/>
  <c r="L28" i="6"/>
  <c r="X28" i="6" s="1"/>
  <c r="M28" i="6"/>
  <c r="Y28" i="6" s="1"/>
  <c r="AJ28" i="6" s="1"/>
  <c r="N28" i="6"/>
  <c r="T28" i="6"/>
  <c r="AE28" i="6" s="1"/>
  <c r="C29" i="6"/>
  <c r="D29" i="6"/>
  <c r="E29" i="6"/>
  <c r="Q29" i="6" s="1"/>
  <c r="AB29" i="6" s="1"/>
  <c r="F29" i="6"/>
  <c r="R29" i="6" s="1"/>
  <c r="AC29" i="6" s="1"/>
  <c r="G29" i="6"/>
  <c r="S29" i="6" s="1"/>
  <c r="AD29" i="6" s="1"/>
  <c r="H29" i="6"/>
  <c r="T29" i="6" s="1"/>
  <c r="AP29" i="6" s="1"/>
  <c r="I29" i="6"/>
  <c r="U29" i="6" s="1"/>
  <c r="AF29" i="6" s="1"/>
  <c r="J29" i="6"/>
  <c r="V29" i="6" s="1"/>
  <c r="AG29" i="6" s="1"/>
  <c r="K29" i="6"/>
  <c r="W29" i="6" s="1"/>
  <c r="AH29" i="6" s="1"/>
  <c r="L29" i="6"/>
  <c r="X29" i="6" s="1"/>
  <c r="M29" i="6"/>
  <c r="Y29" i="6" s="1"/>
  <c r="N29" i="6"/>
  <c r="O29" i="6"/>
  <c r="Z29" i="6" s="1"/>
  <c r="P29" i="6"/>
  <c r="AA29" i="6" s="1"/>
  <c r="C30" i="6"/>
  <c r="O30" i="6" s="1"/>
  <c r="Z30" i="6" s="1"/>
  <c r="D30" i="6"/>
  <c r="P30" i="6" s="1"/>
  <c r="AA30" i="6" s="1"/>
  <c r="E30" i="6"/>
  <c r="Q30" i="6" s="1"/>
  <c r="AB30" i="6" s="1"/>
  <c r="F30" i="6"/>
  <c r="R30" i="6" s="1"/>
  <c r="AC30" i="6" s="1"/>
  <c r="G30" i="6"/>
  <c r="S30" i="6" s="1"/>
  <c r="AO30" i="6" s="1"/>
  <c r="H30" i="6"/>
  <c r="T30" i="6" s="1"/>
  <c r="AE30" i="6" s="1"/>
  <c r="I30" i="6"/>
  <c r="U30" i="6" s="1"/>
  <c r="AQ30" i="6" s="1"/>
  <c r="J30" i="6"/>
  <c r="K30" i="6"/>
  <c r="W30" i="6" s="1"/>
  <c r="AH30" i="6" s="1"/>
  <c r="L30" i="6"/>
  <c r="X30" i="6" s="1"/>
  <c r="AI30" i="6" s="1"/>
  <c r="M30" i="6"/>
  <c r="Y30" i="6" s="1"/>
  <c r="N30" i="6"/>
  <c r="V30" i="6"/>
  <c r="AG30" i="6" s="1"/>
  <c r="C31" i="6"/>
  <c r="O31" i="6" s="1"/>
  <c r="Z31" i="6" s="1"/>
  <c r="D31" i="6"/>
  <c r="P31" i="6" s="1"/>
  <c r="AA31" i="6" s="1"/>
  <c r="E31" i="6"/>
  <c r="Q31" i="6" s="1"/>
  <c r="AB31" i="6" s="1"/>
  <c r="F31" i="6"/>
  <c r="R31" i="6" s="1"/>
  <c r="AC31" i="6" s="1"/>
  <c r="G31" i="6"/>
  <c r="S31" i="6" s="1"/>
  <c r="AD31" i="6" s="1"/>
  <c r="H31" i="6"/>
  <c r="T31" i="6" s="1"/>
  <c r="AE31" i="6" s="1"/>
  <c r="I31" i="6"/>
  <c r="U31" i="6" s="1"/>
  <c r="AF31" i="6" s="1"/>
  <c r="J31" i="6"/>
  <c r="V31" i="6" s="1"/>
  <c r="AG31" i="6" s="1"/>
  <c r="K31" i="6"/>
  <c r="W31" i="6" s="1"/>
  <c r="L31" i="6"/>
  <c r="X31" i="6" s="1"/>
  <c r="M31" i="6"/>
  <c r="Y31" i="6" s="1"/>
  <c r="AJ31" i="6" s="1"/>
  <c r="N31" i="6"/>
  <c r="C32" i="6"/>
  <c r="D32" i="6"/>
  <c r="E32" i="6"/>
  <c r="F32" i="6"/>
  <c r="G32" i="6"/>
  <c r="S32" i="6" s="1"/>
  <c r="AD32" i="6" s="1"/>
  <c r="H32" i="6"/>
  <c r="T32" i="6" s="1"/>
  <c r="AE32" i="6" s="1"/>
  <c r="I32" i="6"/>
  <c r="U32" i="6" s="1"/>
  <c r="AQ32" i="6" s="1"/>
  <c r="J32" i="6"/>
  <c r="V32" i="6" s="1"/>
  <c r="AG32" i="6" s="1"/>
  <c r="K32" i="6"/>
  <c r="W32" i="6" s="1"/>
  <c r="AH32" i="6" s="1"/>
  <c r="L32" i="6"/>
  <c r="X32" i="6" s="1"/>
  <c r="AI32" i="6" s="1"/>
  <c r="M32" i="6"/>
  <c r="Y32" i="6" s="1"/>
  <c r="AU32" i="6" s="1"/>
  <c r="N32" i="6"/>
  <c r="O32" i="6"/>
  <c r="Z32" i="6" s="1"/>
  <c r="P32" i="6"/>
  <c r="AA32" i="6" s="1"/>
  <c r="Q32" i="6"/>
  <c r="AM32" i="6" s="1"/>
  <c r="R32" i="6"/>
  <c r="AC32" i="6" s="1"/>
  <c r="C33" i="6"/>
  <c r="D33" i="6"/>
  <c r="E33" i="6"/>
  <c r="F33" i="6"/>
  <c r="G33" i="6"/>
  <c r="H33" i="6"/>
  <c r="T33" i="6" s="1"/>
  <c r="AE33" i="6" s="1"/>
  <c r="I33" i="6"/>
  <c r="U33" i="6" s="1"/>
  <c r="AF33" i="6" s="1"/>
  <c r="J33" i="6"/>
  <c r="V33" i="6" s="1"/>
  <c r="AG33" i="6" s="1"/>
  <c r="K33" i="6"/>
  <c r="W33" i="6" s="1"/>
  <c r="AH33" i="6" s="1"/>
  <c r="L33" i="6"/>
  <c r="X33" i="6" s="1"/>
  <c r="AI33" i="6" s="1"/>
  <c r="M33" i="6"/>
  <c r="Y33" i="6" s="1"/>
  <c r="AJ33" i="6" s="1"/>
  <c r="N33" i="6"/>
  <c r="O33" i="6"/>
  <c r="Z33" i="6" s="1"/>
  <c r="P33" i="6"/>
  <c r="AA33" i="6" s="1"/>
  <c r="Q33" i="6"/>
  <c r="AB33" i="6" s="1"/>
  <c r="R33" i="6"/>
  <c r="AC33" i="6" s="1"/>
  <c r="S33" i="6"/>
  <c r="AD33" i="6" s="1"/>
  <c r="C34" i="6"/>
  <c r="D34" i="6"/>
  <c r="E34" i="6"/>
  <c r="F34" i="6"/>
  <c r="G34" i="6"/>
  <c r="H34" i="6"/>
  <c r="I34" i="6"/>
  <c r="J34" i="6"/>
  <c r="K34" i="6"/>
  <c r="L34" i="6"/>
  <c r="X34" i="6" s="1"/>
  <c r="AI34" i="6" s="1"/>
  <c r="M34" i="6"/>
  <c r="Y34" i="6" s="1"/>
  <c r="N34" i="6"/>
  <c r="O34" i="6"/>
  <c r="Z34" i="6" s="1"/>
  <c r="P34" i="6"/>
  <c r="AA34" i="6" s="1"/>
  <c r="Q34" i="6"/>
  <c r="AM34" i="6" s="1"/>
  <c r="R34" i="6"/>
  <c r="AC34" i="6" s="1"/>
  <c r="S34" i="6"/>
  <c r="AO34" i="6" s="1"/>
  <c r="T34" i="6"/>
  <c r="AE34" i="6" s="1"/>
  <c r="U34" i="6"/>
  <c r="AF34" i="6" s="1"/>
  <c r="V34" i="6"/>
  <c r="AG34" i="6" s="1"/>
  <c r="W34" i="6"/>
  <c r="AH34" i="6" s="1"/>
  <c r="C35" i="6"/>
  <c r="D35" i="6"/>
  <c r="E35" i="6"/>
  <c r="F35" i="6"/>
  <c r="G35" i="6"/>
  <c r="H35" i="6"/>
  <c r="I35" i="6"/>
  <c r="J35" i="6"/>
  <c r="K35" i="6"/>
  <c r="W35" i="6" s="1"/>
  <c r="AH35" i="6" s="1"/>
  <c r="L35" i="6"/>
  <c r="X35" i="6" s="1"/>
  <c r="AT35" i="6" s="1"/>
  <c r="M35" i="6"/>
  <c r="Y35" i="6" s="1"/>
  <c r="AJ35" i="6" s="1"/>
  <c r="N35" i="6"/>
  <c r="O35" i="6"/>
  <c r="Z35" i="6" s="1"/>
  <c r="P35" i="6"/>
  <c r="AL35" i="6" s="1"/>
  <c r="Q35" i="6"/>
  <c r="AB35" i="6" s="1"/>
  <c r="R35" i="6"/>
  <c r="AC35" i="6" s="1"/>
  <c r="S35" i="6"/>
  <c r="AD35" i="6" s="1"/>
  <c r="T35" i="6"/>
  <c r="AP35" i="6" s="1"/>
  <c r="U35" i="6"/>
  <c r="AF35" i="6" s="1"/>
  <c r="V35" i="6"/>
  <c r="AG35" i="6" s="1"/>
  <c r="C36" i="6"/>
  <c r="D36" i="6"/>
  <c r="E36" i="6"/>
  <c r="F36" i="6"/>
  <c r="G36" i="6"/>
  <c r="S36" i="6" s="1"/>
  <c r="AD36" i="6" s="1"/>
  <c r="H36" i="6"/>
  <c r="T36" i="6" s="1"/>
  <c r="AE36" i="6" s="1"/>
  <c r="I36" i="6"/>
  <c r="U36" i="6" s="1"/>
  <c r="AQ36" i="6" s="1"/>
  <c r="J36" i="6"/>
  <c r="V36" i="6" s="1"/>
  <c r="AG36" i="6" s="1"/>
  <c r="K36" i="6"/>
  <c r="W36" i="6" s="1"/>
  <c r="AH36" i="6" s="1"/>
  <c r="L36" i="6"/>
  <c r="X36" i="6" s="1"/>
  <c r="AI36" i="6" s="1"/>
  <c r="M36" i="6"/>
  <c r="Y36" i="6" s="1"/>
  <c r="AU36" i="6" s="1"/>
  <c r="N36" i="6"/>
  <c r="O36" i="6"/>
  <c r="Z36" i="6" s="1"/>
  <c r="P36" i="6"/>
  <c r="AA36" i="6" s="1"/>
  <c r="Q36" i="6"/>
  <c r="AM36" i="6" s="1"/>
  <c r="R36" i="6"/>
  <c r="AC36" i="6" s="1"/>
  <c r="C37" i="6"/>
  <c r="D37" i="6"/>
  <c r="P37" i="6" s="1"/>
  <c r="AL37" i="6" s="1"/>
  <c r="E37" i="6"/>
  <c r="Q37" i="6" s="1"/>
  <c r="AB37" i="6" s="1"/>
  <c r="F37" i="6"/>
  <c r="R37" i="6" s="1"/>
  <c r="G37" i="6"/>
  <c r="S37" i="6" s="1"/>
  <c r="AD37" i="6" s="1"/>
  <c r="H37" i="6"/>
  <c r="T37" i="6" s="1"/>
  <c r="AP37" i="6" s="1"/>
  <c r="I37" i="6"/>
  <c r="U37" i="6" s="1"/>
  <c r="AF37" i="6" s="1"/>
  <c r="J37" i="6"/>
  <c r="V37" i="6" s="1"/>
  <c r="AG37" i="6" s="1"/>
  <c r="K37" i="6"/>
  <c r="W37" i="6" s="1"/>
  <c r="AH37" i="6" s="1"/>
  <c r="L37" i="6"/>
  <c r="X37" i="6" s="1"/>
  <c r="AI37" i="6" s="1"/>
  <c r="M37" i="6"/>
  <c r="Y37" i="6" s="1"/>
  <c r="AJ37" i="6" s="1"/>
  <c r="N37" i="6"/>
  <c r="O37" i="6"/>
  <c r="Z37" i="6" s="1"/>
  <c r="C38" i="6"/>
  <c r="D38" i="6"/>
  <c r="E38" i="6"/>
  <c r="Q38" i="6" s="1"/>
  <c r="AM38" i="6" s="1"/>
  <c r="F38" i="6"/>
  <c r="R38" i="6" s="1"/>
  <c r="AC38" i="6" s="1"/>
  <c r="G38" i="6"/>
  <c r="S38" i="6" s="1"/>
  <c r="AD38" i="6" s="1"/>
  <c r="H38" i="6"/>
  <c r="T38" i="6" s="1"/>
  <c r="AE38" i="6" s="1"/>
  <c r="I38" i="6"/>
  <c r="U38" i="6" s="1"/>
  <c r="AQ38" i="6" s="1"/>
  <c r="J38" i="6"/>
  <c r="V38" i="6" s="1"/>
  <c r="AG38" i="6" s="1"/>
  <c r="K38" i="6"/>
  <c r="W38" i="6" s="1"/>
  <c r="AH38" i="6" s="1"/>
  <c r="L38" i="6"/>
  <c r="X38" i="6" s="1"/>
  <c r="AI38" i="6" s="1"/>
  <c r="M38" i="6"/>
  <c r="Y38" i="6" s="1"/>
  <c r="AJ38" i="6" s="1"/>
  <c r="N38" i="6"/>
  <c r="O38" i="6"/>
  <c r="Z38" i="6" s="1"/>
  <c r="P38" i="6"/>
  <c r="AA38" i="6" s="1"/>
  <c r="C39" i="6"/>
  <c r="O39" i="6" s="1"/>
  <c r="Z39" i="6" s="1"/>
  <c r="D39" i="6"/>
  <c r="P39" i="6" s="1"/>
  <c r="AL39" i="6" s="1"/>
  <c r="E39" i="6"/>
  <c r="Q39" i="6" s="1"/>
  <c r="AB39" i="6" s="1"/>
  <c r="F39" i="6"/>
  <c r="R39" i="6" s="1"/>
  <c r="AC39" i="6" s="1"/>
  <c r="G39" i="6"/>
  <c r="S39" i="6" s="1"/>
  <c r="AD39" i="6" s="1"/>
  <c r="H39" i="6"/>
  <c r="T39" i="6" s="1"/>
  <c r="I39" i="6"/>
  <c r="U39" i="6" s="1"/>
  <c r="J39" i="6"/>
  <c r="V39" i="6" s="1"/>
  <c r="AG39" i="6" s="1"/>
  <c r="K39" i="6"/>
  <c r="W39" i="6" s="1"/>
  <c r="AH39" i="6" s="1"/>
  <c r="L39" i="6"/>
  <c r="X39" i="6" s="1"/>
  <c r="AT39" i="6" s="1"/>
  <c r="M39" i="6"/>
  <c r="Y39" i="6" s="1"/>
  <c r="AJ39" i="6" s="1"/>
  <c r="N39" i="6"/>
  <c r="C40" i="6"/>
  <c r="D40" i="6"/>
  <c r="E40" i="6"/>
  <c r="F40" i="6"/>
  <c r="G40" i="6"/>
  <c r="S40" i="6" s="1"/>
  <c r="AD40" i="6" s="1"/>
  <c r="H40" i="6"/>
  <c r="T40" i="6" s="1"/>
  <c r="AE40" i="6" s="1"/>
  <c r="I40" i="6"/>
  <c r="U40" i="6" s="1"/>
  <c r="J40" i="6"/>
  <c r="V40" i="6" s="1"/>
  <c r="AG40" i="6" s="1"/>
  <c r="K40" i="6"/>
  <c r="W40" i="6" s="1"/>
  <c r="AH40" i="6" s="1"/>
  <c r="L40" i="6"/>
  <c r="X40" i="6" s="1"/>
  <c r="AI40" i="6" s="1"/>
  <c r="M40" i="6"/>
  <c r="Y40" i="6" s="1"/>
  <c r="AU40" i="6" s="1"/>
  <c r="N40" i="6"/>
  <c r="O40" i="6"/>
  <c r="Z40" i="6" s="1"/>
  <c r="P40" i="6"/>
  <c r="AA40" i="6" s="1"/>
  <c r="Q40" i="6"/>
  <c r="AM40" i="6" s="1"/>
  <c r="R40" i="6"/>
  <c r="AC40" i="6" s="1"/>
  <c r="C41" i="6"/>
  <c r="D41" i="6"/>
  <c r="E41" i="6"/>
  <c r="F41" i="6"/>
  <c r="G41" i="6"/>
  <c r="H41" i="6"/>
  <c r="I41" i="6"/>
  <c r="J41" i="6"/>
  <c r="K41" i="6"/>
  <c r="W41" i="6" s="1"/>
  <c r="AH41" i="6" s="1"/>
  <c r="L41" i="6"/>
  <c r="X41" i="6" s="1"/>
  <c r="AI41" i="6" s="1"/>
  <c r="M41" i="6"/>
  <c r="Y41" i="6" s="1"/>
  <c r="AJ41" i="6" s="1"/>
  <c r="N41" i="6"/>
  <c r="O41" i="6"/>
  <c r="Z41" i="6" s="1"/>
  <c r="P41" i="6"/>
  <c r="AL41" i="6" s="1"/>
  <c r="Q41" i="6"/>
  <c r="AB41" i="6" s="1"/>
  <c r="R41" i="6"/>
  <c r="AC41" i="6" s="1"/>
  <c r="S41" i="6"/>
  <c r="AD41" i="6" s="1"/>
  <c r="T41" i="6"/>
  <c r="AE41" i="6" s="1"/>
  <c r="U41" i="6"/>
  <c r="AF41" i="6" s="1"/>
  <c r="V41" i="6"/>
  <c r="AG41" i="6" s="1"/>
  <c r="C42" i="6"/>
  <c r="D42" i="6"/>
  <c r="E42" i="6"/>
  <c r="Q42" i="6" s="1"/>
  <c r="AB42" i="6" s="1"/>
  <c r="F42" i="6"/>
  <c r="R42" i="6" s="1"/>
  <c r="AC42" i="6" s="1"/>
  <c r="G42" i="6"/>
  <c r="S42" i="6" s="1"/>
  <c r="AD42" i="6" s="1"/>
  <c r="H42" i="6"/>
  <c r="T42" i="6" s="1"/>
  <c r="AE42" i="6" s="1"/>
  <c r="I42" i="6"/>
  <c r="U42" i="6" s="1"/>
  <c r="AQ42" i="6" s="1"/>
  <c r="J42" i="6"/>
  <c r="V42" i="6" s="1"/>
  <c r="AG42" i="6" s="1"/>
  <c r="K42" i="6"/>
  <c r="W42" i="6" s="1"/>
  <c r="AH42" i="6" s="1"/>
  <c r="L42" i="6"/>
  <c r="X42" i="6" s="1"/>
  <c r="AI42" i="6" s="1"/>
  <c r="M42" i="6"/>
  <c r="Y42" i="6" s="1"/>
  <c r="N42" i="6"/>
  <c r="O42" i="6"/>
  <c r="Z42" i="6" s="1"/>
  <c r="P42" i="6"/>
  <c r="AA42" i="6" s="1"/>
  <c r="C43" i="6"/>
  <c r="D43" i="6"/>
  <c r="P43" i="6" s="1"/>
  <c r="AA43" i="6" s="1"/>
  <c r="E43" i="6"/>
  <c r="F43" i="6"/>
  <c r="R43" i="6" s="1"/>
  <c r="AC43" i="6" s="1"/>
  <c r="G43" i="6"/>
  <c r="S43" i="6" s="1"/>
  <c r="AD43" i="6" s="1"/>
  <c r="H43" i="6"/>
  <c r="T43" i="6" s="1"/>
  <c r="AE43" i="6" s="1"/>
  <c r="I43" i="6"/>
  <c r="J43" i="6"/>
  <c r="V43" i="6" s="1"/>
  <c r="AG43" i="6" s="1"/>
  <c r="K43" i="6"/>
  <c r="W43" i="6" s="1"/>
  <c r="L43" i="6"/>
  <c r="X43" i="6" s="1"/>
  <c r="AI43" i="6" s="1"/>
  <c r="M43" i="6"/>
  <c r="Y43" i="6" s="1"/>
  <c r="AJ43" i="6" s="1"/>
  <c r="N43" i="6"/>
  <c r="O43" i="6"/>
  <c r="Z43" i="6" s="1"/>
  <c r="Q43" i="6"/>
  <c r="AB43" i="6" s="1"/>
  <c r="U43" i="6"/>
  <c r="AF43" i="6" s="1"/>
  <c r="C44" i="6"/>
  <c r="D44" i="6"/>
  <c r="E44" i="6"/>
  <c r="F44" i="6"/>
  <c r="G44" i="6"/>
  <c r="S44" i="6" s="1"/>
  <c r="AD44" i="6" s="1"/>
  <c r="H44" i="6"/>
  <c r="T44" i="6" s="1"/>
  <c r="AE44" i="6" s="1"/>
  <c r="I44" i="6"/>
  <c r="U44" i="6" s="1"/>
  <c r="J44" i="6"/>
  <c r="V44" i="6" s="1"/>
  <c r="AG44" i="6" s="1"/>
  <c r="K44" i="6"/>
  <c r="W44" i="6" s="1"/>
  <c r="AH44" i="6" s="1"/>
  <c r="L44" i="6"/>
  <c r="X44" i="6" s="1"/>
  <c r="AI44" i="6" s="1"/>
  <c r="M44" i="6"/>
  <c r="Y44" i="6" s="1"/>
  <c r="AU44" i="6" s="1"/>
  <c r="N44" i="6"/>
  <c r="O44" i="6"/>
  <c r="Z44" i="6" s="1"/>
  <c r="P44" i="6"/>
  <c r="AA44" i="6" s="1"/>
  <c r="Q44" i="6"/>
  <c r="AM44" i="6" s="1"/>
  <c r="R44" i="6"/>
  <c r="AC44" i="6" s="1"/>
  <c r="C45" i="6"/>
  <c r="D45" i="6"/>
  <c r="E45" i="6"/>
  <c r="Q45" i="6" s="1"/>
  <c r="AB45" i="6" s="1"/>
  <c r="F45" i="6"/>
  <c r="R45" i="6" s="1"/>
  <c r="AC45" i="6" s="1"/>
  <c r="G45" i="6"/>
  <c r="S45" i="6" s="1"/>
  <c r="AD45" i="6" s="1"/>
  <c r="H45" i="6"/>
  <c r="I45" i="6"/>
  <c r="U45" i="6" s="1"/>
  <c r="AF45" i="6" s="1"/>
  <c r="J45" i="6"/>
  <c r="V45" i="6" s="1"/>
  <c r="K45" i="6"/>
  <c r="W45" i="6" s="1"/>
  <c r="AH45" i="6" s="1"/>
  <c r="L45" i="6"/>
  <c r="X45" i="6" s="1"/>
  <c r="M45" i="6"/>
  <c r="Y45" i="6" s="1"/>
  <c r="AJ45" i="6" s="1"/>
  <c r="N45" i="6"/>
  <c r="O45" i="6"/>
  <c r="Z45" i="6" s="1"/>
  <c r="P45" i="6"/>
  <c r="AL45" i="6" s="1"/>
  <c r="T45" i="6"/>
  <c r="AE45" i="6" s="1"/>
  <c r="C46" i="6"/>
  <c r="D46" i="6"/>
  <c r="E46" i="6"/>
  <c r="F46" i="6"/>
  <c r="G46" i="6"/>
  <c r="H46" i="6"/>
  <c r="I46" i="6"/>
  <c r="U46" i="6" s="1"/>
  <c r="AF46" i="6" s="1"/>
  <c r="J46" i="6"/>
  <c r="V46" i="6" s="1"/>
  <c r="AG46" i="6" s="1"/>
  <c r="K46" i="6"/>
  <c r="W46" i="6" s="1"/>
  <c r="AH46" i="6" s="1"/>
  <c r="L46" i="6"/>
  <c r="X46" i="6" s="1"/>
  <c r="AI46" i="6" s="1"/>
  <c r="M46" i="6"/>
  <c r="Y46" i="6" s="1"/>
  <c r="N46" i="6"/>
  <c r="O46" i="6"/>
  <c r="Z46" i="6" s="1"/>
  <c r="P46" i="6"/>
  <c r="AA46" i="6" s="1"/>
  <c r="Q46" i="6"/>
  <c r="AM46" i="6" s="1"/>
  <c r="R46" i="6"/>
  <c r="AC46" i="6" s="1"/>
  <c r="S46" i="6"/>
  <c r="AD46" i="6" s="1"/>
  <c r="T46" i="6"/>
  <c r="AE46" i="6" s="1"/>
  <c r="C47" i="6"/>
  <c r="D47" i="6"/>
  <c r="E47" i="6"/>
  <c r="Q47" i="6" s="1"/>
  <c r="AB47" i="6" s="1"/>
  <c r="F47" i="6"/>
  <c r="R47" i="6" s="1"/>
  <c r="AC47" i="6" s="1"/>
  <c r="G47" i="6"/>
  <c r="S47" i="6" s="1"/>
  <c r="AD47" i="6" s="1"/>
  <c r="H47" i="6"/>
  <c r="T47" i="6" s="1"/>
  <c r="AE47" i="6" s="1"/>
  <c r="I47" i="6"/>
  <c r="U47" i="6" s="1"/>
  <c r="AF47" i="6" s="1"/>
  <c r="J47" i="6"/>
  <c r="V47" i="6" s="1"/>
  <c r="AG47" i="6" s="1"/>
  <c r="K47" i="6"/>
  <c r="W47" i="6" s="1"/>
  <c r="AH47" i="6" s="1"/>
  <c r="L47" i="6"/>
  <c r="X47" i="6" s="1"/>
  <c r="AI47" i="6" s="1"/>
  <c r="M47" i="6"/>
  <c r="Y47" i="6" s="1"/>
  <c r="AJ47" i="6" s="1"/>
  <c r="N47" i="6"/>
  <c r="O47" i="6"/>
  <c r="Z47" i="6" s="1"/>
  <c r="P47" i="6"/>
  <c r="AL47" i="6" s="1"/>
  <c r="C48" i="6"/>
  <c r="O48" i="6" s="1"/>
  <c r="Z48" i="6" s="1"/>
  <c r="D48" i="6"/>
  <c r="P48" i="6" s="1"/>
  <c r="AA48" i="6" s="1"/>
  <c r="E48" i="6"/>
  <c r="Q48" i="6" s="1"/>
  <c r="AM48" i="6" s="1"/>
  <c r="F48" i="6"/>
  <c r="R48" i="6" s="1"/>
  <c r="G48" i="6"/>
  <c r="S48" i="6" s="1"/>
  <c r="AD48" i="6" s="1"/>
  <c r="H48" i="6"/>
  <c r="T48" i="6" s="1"/>
  <c r="AE48" i="6" s="1"/>
  <c r="I48" i="6"/>
  <c r="U48" i="6" s="1"/>
  <c r="AQ48" i="6" s="1"/>
  <c r="J48" i="6"/>
  <c r="V48" i="6" s="1"/>
  <c r="AG48" i="6" s="1"/>
  <c r="K48" i="6"/>
  <c r="W48" i="6" s="1"/>
  <c r="AH48" i="6" s="1"/>
  <c r="L48" i="6"/>
  <c r="X48" i="6" s="1"/>
  <c r="AI48" i="6" s="1"/>
  <c r="M48" i="6"/>
  <c r="Y48" i="6" s="1"/>
  <c r="AU48" i="6" s="1"/>
  <c r="N48" i="6"/>
  <c r="C49" i="6"/>
  <c r="O49" i="6" s="1"/>
  <c r="Z49" i="6" s="1"/>
  <c r="D49" i="6"/>
  <c r="P49" i="6" s="1"/>
  <c r="AA49" i="6" s="1"/>
  <c r="E49" i="6"/>
  <c r="Q49" i="6" s="1"/>
  <c r="AB49" i="6" s="1"/>
  <c r="F49" i="6"/>
  <c r="R49" i="6" s="1"/>
  <c r="AC49" i="6" s="1"/>
  <c r="G49" i="6"/>
  <c r="S49" i="6" s="1"/>
  <c r="H49" i="6"/>
  <c r="T49" i="6" s="1"/>
  <c r="AE49" i="6" s="1"/>
  <c r="I49" i="6"/>
  <c r="U49" i="6" s="1"/>
  <c r="AF49" i="6" s="1"/>
  <c r="J49" i="6"/>
  <c r="V49" i="6" s="1"/>
  <c r="AG49" i="6" s="1"/>
  <c r="K49" i="6"/>
  <c r="W49" i="6" s="1"/>
  <c r="AH49" i="6" s="1"/>
  <c r="L49" i="6"/>
  <c r="X49" i="6" s="1"/>
  <c r="AT49" i="6" s="1"/>
  <c r="M49" i="6"/>
  <c r="Y49" i="6" s="1"/>
  <c r="AJ49" i="6" s="1"/>
  <c r="N49" i="6"/>
  <c r="C50" i="6"/>
  <c r="O50" i="6" s="1"/>
  <c r="Z50" i="6" s="1"/>
  <c r="D50" i="6"/>
  <c r="P50" i="6" s="1"/>
  <c r="AA50" i="6" s="1"/>
  <c r="E50" i="6"/>
  <c r="Q50" i="6" s="1"/>
  <c r="AM50" i="6" s="1"/>
  <c r="F50" i="6"/>
  <c r="R50" i="6" s="1"/>
  <c r="AC50" i="6" s="1"/>
  <c r="G50" i="6"/>
  <c r="S50" i="6" s="1"/>
  <c r="AD50" i="6" s="1"/>
  <c r="H50" i="6"/>
  <c r="T50" i="6" s="1"/>
  <c r="AE50" i="6" s="1"/>
  <c r="I50" i="6"/>
  <c r="U50" i="6" s="1"/>
  <c r="AQ50" i="6" s="1"/>
  <c r="J50" i="6"/>
  <c r="V50" i="6" s="1"/>
  <c r="AG50" i="6" s="1"/>
  <c r="K50" i="6"/>
  <c r="W50" i="6" s="1"/>
  <c r="AH50" i="6" s="1"/>
  <c r="L50" i="6"/>
  <c r="X50" i="6" s="1"/>
  <c r="AI50" i="6" s="1"/>
  <c r="M50" i="6"/>
  <c r="Y50" i="6" s="1"/>
  <c r="AU50" i="6" s="1"/>
  <c r="N50" i="6"/>
  <c r="C51" i="6"/>
  <c r="O51" i="6" s="1"/>
  <c r="Z51" i="6" s="1"/>
  <c r="D51" i="6"/>
  <c r="P51" i="6" s="1"/>
  <c r="E51" i="6"/>
  <c r="Q51" i="6" s="1"/>
  <c r="AB51" i="6" s="1"/>
  <c r="F51" i="6"/>
  <c r="R51" i="6" s="1"/>
  <c r="AC51" i="6" s="1"/>
  <c r="G51" i="6"/>
  <c r="S51" i="6" s="1"/>
  <c r="AD51" i="6" s="1"/>
  <c r="H51" i="6"/>
  <c r="T51" i="6" s="1"/>
  <c r="AE51" i="6" s="1"/>
  <c r="I51" i="6"/>
  <c r="U51" i="6" s="1"/>
  <c r="AF51" i="6" s="1"/>
  <c r="J51" i="6"/>
  <c r="V51" i="6" s="1"/>
  <c r="AG51" i="6" s="1"/>
  <c r="K51" i="6"/>
  <c r="W51" i="6" s="1"/>
  <c r="AH51" i="6" s="1"/>
  <c r="L51" i="6"/>
  <c r="X51" i="6" s="1"/>
  <c r="M51" i="6"/>
  <c r="Y51" i="6" s="1"/>
  <c r="AJ51" i="6" s="1"/>
  <c r="N51" i="6"/>
  <c r="C61" i="6"/>
  <c r="D61" i="6"/>
  <c r="E61" i="6"/>
  <c r="Q61" i="6" s="1"/>
  <c r="AB61" i="6" s="1"/>
  <c r="F61" i="6"/>
  <c r="R61" i="6" s="1"/>
  <c r="AC61" i="6" s="1"/>
  <c r="G61" i="6"/>
  <c r="S61" i="6" s="1"/>
  <c r="AD61" i="6" s="1"/>
  <c r="H61" i="6"/>
  <c r="T61" i="6" s="1"/>
  <c r="I61" i="6"/>
  <c r="U61" i="6" s="1"/>
  <c r="AF61" i="6" s="1"/>
  <c r="J61" i="6"/>
  <c r="V61" i="6" s="1"/>
  <c r="AG61" i="6" s="1"/>
  <c r="K61" i="6"/>
  <c r="W61" i="6" s="1"/>
  <c r="AH61" i="6" s="1"/>
  <c r="L61" i="6"/>
  <c r="X61" i="6" s="1"/>
  <c r="M61" i="6"/>
  <c r="Y61" i="6" s="1"/>
  <c r="AJ61" i="6" s="1"/>
  <c r="N61" i="6"/>
  <c r="O61" i="6"/>
  <c r="Z61" i="6" s="1"/>
  <c r="P61" i="6"/>
  <c r="AL61" i="6" s="1"/>
  <c r="C62" i="6"/>
  <c r="D62" i="6"/>
  <c r="E62" i="6"/>
  <c r="F62" i="6"/>
  <c r="G62" i="6"/>
  <c r="H62" i="6"/>
  <c r="I62" i="6"/>
  <c r="U62" i="6" s="1"/>
  <c r="AF62" i="6" s="1"/>
  <c r="J62" i="6"/>
  <c r="V62" i="6" s="1"/>
  <c r="AG62" i="6" s="1"/>
  <c r="K62" i="6"/>
  <c r="W62" i="6" s="1"/>
  <c r="AH62" i="6" s="1"/>
  <c r="L62" i="6"/>
  <c r="X62" i="6" s="1"/>
  <c r="AI62" i="6" s="1"/>
  <c r="M62" i="6"/>
  <c r="Y62" i="6" s="1"/>
  <c r="AJ62" i="6" s="1"/>
  <c r="N62" i="6"/>
  <c r="O62" i="6"/>
  <c r="Z62" i="6" s="1"/>
  <c r="P62" i="6"/>
  <c r="AA62" i="6" s="1"/>
  <c r="Q62" i="6"/>
  <c r="AB62" i="6" s="1"/>
  <c r="R62" i="6"/>
  <c r="AC62" i="6" s="1"/>
  <c r="S62" i="6"/>
  <c r="AO62" i="6" s="1"/>
  <c r="T62" i="6"/>
  <c r="AE62" i="6" s="1"/>
  <c r="C23" i="6"/>
  <c r="D23" i="6"/>
  <c r="P23" i="6" s="1"/>
  <c r="AA23" i="6" s="1"/>
  <c r="E23" i="6"/>
  <c r="Q23" i="6" s="1"/>
  <c r="AB23" i="6" s="1"/>
  <c r="F23" i="6"/>
  <c r="R23" i="6" s="1"/>
  <c r="AC23" i="6" s="1"/>
  <c r="G23" i="6"/>
  <c r="S23" i="6" s="1"/>
  <c r="AD23" i="6" s="1"/>
  <c r="H23" i="6"/>
  <c r="T23" i="6" s="1"/>
  <c r="I23" i="6"/>
  <c r="U23" i="6" s="1"/>
  <c r="J23" i="6"/>
  <c r="V23" i="6" s="1"/>
  <c r="AR23" i="6" s="1"/>
  <c r="K23" i="6"/>
  <c r="W23" i="6" s="1"/>
  <c r="L23" i="6"/>
  <c r="X23" i="6" s="1"/>
  <c r="AI23" i="6" s="1"/>
  <c r="M23" i="6"/>
  <c r="Y23" i="6" s="1"/>
  <c r="N23" i="6"/>
  <c r="O23" i="6"/>
  <c r="Z23" i="6" s="1"/>
  <c r="C22" i="6"/>
  <c r="O22" i="6" s="1"/>
  <c r="N22" i="6"/>
  <c r="M22" i="6"/>
  <c r="Y22" i="6" s="1"/>
  <c r="L22" i="6"/>
  <c r="X22" i="6" s="1"/>
  <c r="K22" i="6"/>
  <c r="W22" i="6" s="1"/>
  <c r="J22" i="6"/>
  <c r="V22" i="6" s="1"/>
  <c r="I22" i="6"/>
  <c r="U22" i="6" s="1"/>
  <c r="H22" i="6"/>
  <c r="T22" i="6" s="1"/>
  <c r="G22" i="6"/>
  <c r="S22" i="6" s="1"/>
  <c r="F22" i="6"/>
  <c r="R22" i="6" s="1"/>
  <c r="E22" i="6"/>
  <c r="Q22" i="6" s="1"/>
  <c r="D22" i="6"/>
  <c r="P22" i="6" s="1"/>
  <c r="BG71" i="6"/>
  <c r="BF71" i="6"/>
  <c r="B3" i="7"/>
  <c r="P8" i="7"/>
  <c r="P7" i="7"/>
  <c r="BK21" i="6"/>
  <c r="BJ21" i="6"/>
  <c r="AK43" i="6" l="1"/>
  <c r="BD36" i="9"/>
  <c r="BD35" i="6"/>
  <c r="BL28" i="6"/>
  <c r="BL28" i="9"/>
  <c r="AY73" i="6"/>
  <c r="AA25" i="6"/>
  <c r="AL25" i="6"/>
  <c r="AB34" i="6"/>
  <c r="AE25" i="6"/>
  <c r="AK24" i="6"/>
  <c r="AK34" i="6"/>
  <c r="AQ31" i="6"/>
  <c r="AM62" i="6"/>
  <c r="AQ62" i="6"/>
  <c r="AR41" i="6"/>
  <c r="AQ28" i="6"/>
  <c r="AB28" i="6"/>
  <c r="Z21" i="6"/>
  <c r="AK21" i="6"/>
  <c r="AP27" i="6"/>
  <c r="AM26" i="6"/>
  <c r="AN23" i="6"/>
  <c r="AI35" i="6"/>
  <c r="AQ34" i="6"/>
  <c r="AK31" i="6"/>
  <c r="AN29" i="6"/>
  <c r="AR27" i="6"/>
  <c r="AA51" i="6"/>
  <c r="AL51" i="6"/>
  <c r="AK23" i="6"/>
  <c r="AP24" i="6"/>
  <c r="AA61" i="6"/>
  <c r="AM43" i="6"/>
  <c r="AN39" i="6"/>
  <c r="AU21" i="6"/>
  <c r="AP33" i="6"/>
  <c r="AP47" i="6"/>
  <c r="AT61" i="6"/>
  <c r="AI61" i="6"/>
  <c r="AP61" i="6"/>
  <c r="AE61" i="6"/>
  <c r="AU62" i="6"/>
  <c r="AO61" i="6"/>
  <c r="AN61" i="6"/>
  <c r="AS61" i="6"/>
  <c r="AK61" i="6"/>
  <c r="AR61" i="6"/>
  <c r="AD49" i="6"/>
  <c r="AO49" i="6"/>
  <c r="AN37" i="6"/>
  <c r="AC37" i="6"/>
  <c r="AS21" i="6"/>
  <c r="AH21" i="6"/>
  <c r="AD21" i="6"/>
  <c r="AO21" i="6"/>
  <c r="AC48" i="6"/>
  <c r="AN48" i="6"/>
  <c r="AU46" i="6"/>
  <c r="AJ46" i="6"/>
  <c r="AF39" i="6"/>
  <c r="AQ39" i="6"/>
  <c r="AB46" i="6"/>
  <c r="AM33" i="6"/>
  <c r="AM29" i="6"/>
  <c r="AJ26" i="6"/>
  <c r="AL24" i="6"/>
  <c r="AN21" i="6"/>
  <c r="AG23" i="6"/>
  <c r="AQ43" i="6"/>
  <c r="AN41" i="6"/>
  <c r="AI39" i="6"/>
  <c r="AU35" i="6"/>
  <c r="AL33" i="6"/>
  <c r="AF26" i="6"/>
  <c r="AL21" i="6"/>
  <c r="AB50" i="6"/>
  <c r="AQ45" i="6"/>
  <c r="AO43" i="6"/>
  <c r="AF42" i="6"/>
  <c r="AK41" i="6"/>
  <c r="AA39" i="6"/>
  <c r="AO38" i="6"/>
  <c r="AM35" i="6"/>
  <c r="AD34" i="6"/>
  <c r="AS33" i="6"/>
  <c r="AK33" i="6"/>
  <c r="AB32" i="6"/>
  <c r="AO26" i="6"/>
  <c r="AQ21" i="6"/>
  <c r="AJ34" i="6"/>
  <c r="AU34" i="6"/>
  <c r="AT31" i="6"/>
  <c r="AI31" i="6"/>
  <c r="AJ29" i="6"/>
  <c r="AU29" i="6"/>
  <c r="AI28" i="6"/>
  <c r="AT28" i="6"/>
  <c r="AH23" i="6"/>
  <c r="AS23" i="6"/>
  <c r="AE39" i="6"/>
  <c r="AP39" i="6"/>
  <c r="AJ42" i="6"/>
  <c r="AU42" i="6"/>
  <c r="AJ23" i="6"/>
  <c r="AU23" i="6"/>
  <c r="AF23" i="6"/>
  <c r="AQ23" i="6"/>
  <c r="AQ44" i="6"/>
  <c r="AF44" i="6"/>
  <c r="AM23" i="6"/>
  <c r="AF50" i="6"/>
  <c r="AS49" i="6"/>
  <c r="AR47" i="6"/>
  <c r="AA47" i="6"/>
  <c r="AP43" i="6"/>
  <c r="AL43" i="6"/>
  <c r="AO41" i="6"/>
  <c r="AR39" i="6"/>
  <c r="AQ35" i="6"/>
  <c r="AO33" i="6"/>
  <c r="AJ32" i="6"/>
  <c r="AM31" i="6"/>
  <c r="AR29" i="6"/>
  <c r="AN27" i="6"/>
  <c r="AK26" i="6"/>
  <c r="AT25" i="6"/>
  <c r="AS24" i="6"/>
  <c r="AM21" i="6"/>
  <c r="AF32" i="6"/>
  <c r="AQ29" i="6"/>
  <c r="AT27" i="6"/>
  <c r="AL27" i="6"/>
  <c r="AS26" i="6"/>
  <c r="AO23" i="6"/>
  <c r="AK49" i="6"/>
  <c r="AM45" i="6"/>
  <c r="AR43" i="6"/>
  <c r="AN43" i="6"/>
  <c r="AM42" i="6"/>
  <c r="AS41" i="6"/>
  <c r="AM41" i="6"/>
  <c r="AK38" i="6"/>
  <c r="AU31" i="6"/>
  <c r="AT47" i="6"/>
  <c r="AQ49" i="6"/>
  <c r="AU49" i="6"/>
  <c r="AM49" i="6"/>
  <c r="AI49" i="6"/>
  <c r="AJ50" i="6"/>
  <c r="AT51" i="6"/>
  <c r="AI51" i="6"/>
  <c r="AP51" i="6"/>
  <c r="AN49" i="6"/>
  <c r="AR49" i="6"/>
  <c r="AK46" i="6"/>
  <c r="AT45" i="6"/>
  <c r="AI45" i="6"/>
  <c r="AU45" i="6"/>
  <c r="AA45" i="6"/>
  <c r="AG45" i="6"/>
  <c r="AR45" i="6"/>
  <c r="AP45" i="6"/>
  <c r="AN45" i="6"/>
  <c r="AH43" i="6"/>
  <c r="AS43" i="6"/>
  <c r="AQ40" i="6"/>
  <c r="AF40" i="6"/>
  <c r="AB40" i="6"/>
  <c r="AM39" i="6"/>
  <c r="AU39" i="6"/>
  <c r="AR37" i="6"/>
  <c r="AE37" i="6"/>
  <c r="AF36" i="6"/>
  <c r="AB36" i="6"/>
  <c r="AN35" i="6"/>
  <c r="AE35" i="6"/>
  <c r="AR35" i="6"/>
  <c r="AA35" i="6"/>
  <c r="AT33" i="6"/>
  <c r="AN33" i="6"/>
  <c r="AR33" i="6"/>
  <c r="AH31" i="6"/>
  <c r="AS31" i="6"/>
  <c r="AO31" i="6"/>
  <c r="AN31" i="6"/>
  <c r="AR31" i="6"/>
  <c r="AU30" i="6"/>
  <c r="AJ30" i="6"/>
  <c r="AM30" i="6"/>
  <c r="AF30" i="6"/>
  <c r="AT29" i="6"/>
  <c r="AI29" i="6"/>
  <c r="AE29" i="6"/>
  <c r="AL29" i="6"/>
  <c r="AS29" i="6"/>
  <c r="AO29" i="6"/>
  <c r="AK29" i="6"/>
  <c r="AK28" i="6"/>
  <c r="AO28" i="6"/>
  <c r="AS27" i="6"/>
  <c r="AO27" i="6"/>
  <c r="AK27" i="6"/>
  <c r="AQ27" i="6"/>
  <c r="AM27" i="6"/>
  <c r="AR25" i="6"/>
  <c r="AN25" i="6"/>
  <c r="AM24" i="6"/>
  <c r="AF24" i="6"/>
  <c r="AD24" i="6"/>
  <c r="AU24" i="6"/>
  <c r="AP23" i="6"/>
  <c r="AE23" i="6"/>
  <c r="AL23" i="6"/>
  <c r="AT23" i="6"/>
  <c r="AG21" i="6"/>
  <c r="AR21" i="6"/>
  <c r="AI21" i="6"/>
  <c r="AT21" i="6"/>
  <c r="AE21" i="6"/>
  <c r="AP21" i="6"/>
  <c r="AP49" i="6"/>
  <c r="AL49" i="6"/>
  <c r="AR48" i="6"/>
  <c r="AN47" i="6"/>
  <c r="AQ46" i="6"/>
  <c r="AS45" i="6"/>
  <c r="AO45" i="6"/>
  <c r="AK45" i="6"/>
  <c r="AU41" i="6"/>
  <c r="AQ41" i="6"/>
  <c r="AA41" i="6"/>
  <c r="AN40" i="6"/>
  <c r="AS39" i="6"/>
  <c r="AO39" i="6"/>
  <c r="AK39" i="6"/>
  <c r="AA37" i="6"/>
  <c r="AN36" i="6"/>
  <c r="AS35" i="6"/>
  <c r="AO35" i="6"/>
  <c r="AK35" i="6"/>
  <c r="AU33" i="6"/>
  <c r="AQ33" i="6"/>
  <c r="AP31" i="6"/>
  <c r="AL31" i="6"/>
  <c r="AS62" i="6"/>
  <c r="AK62" i="6"/>
  <c r="AD62" i="6"/>
  <c r="AR51" i="6"/>
  <c r="AT41" i="6"/>
  <c r="AP41" i="6"/>
  <c r="AB38" i="6"/>
  <c r="AT37" i="6"/>
  <c r="AS30" i="6"/>
  <c r="AK30" i="6"/>
  <c r="AD30" i="6"/>
  <c r="AP28" i="6"/>
  <c r="AL28" i="6"/>
  <c r="AM25" i="6"/>
  <c r="AR24" i="6"/>
  <c r="AN24" i="6"/>
  <c r="AU61" i="6"/>
  <c r="AQ61" i="6"/>
  <c r="AM61" i="6"/>
  <c r="AN51" i="6"/>
  <c r="AU43" i="6"/>
  <c r="AR28" i="6"/>
  <c r="AN28" i="6"/>
  <c r="AL26" i="6"/>
  <c r="AO25" i="6"/>
  <c r="AK25" i="6"/>
  <c r="AT43" i="6"/>
  <c r="AU51" i="6"/>
  <c r="AS51" i="6"/>
  <c r="AQ51" i="6"/>
  <c r="AO51" i="6"/>
  <c r="AM51" i="6"/>
  <c r="AK51" i="6"/>
  <c r="AF48" i="6"/>
  <c r="AJ44" i="6"/>
  <c r="AB44" i="6"/>
  <c r="AS42" i="6"/>
  <c r="AO42" i="6"/>
  <c r="AK42" i="6"/>
  <c r="AS38" i="6"/>
  <c r="AF38" i="6"/>
  <c r="AQ37" i="6"/>
  <c r="AO37" i="6"/>
  <c r="AM37" i="6"/>
  <c r="AK37" i="6"/>
  <c r="AR36" i="6"/>
  <c r="AR32" i="6"/>
  <c r="AU28" i="6"/>
  <c r="AS28" i="6"/>
  <c r="AU27" i="6"/>
  <c r="AS50" i="6"/>
  <c r="AO50" i="6"/>
  <c r="AK50" i="6"/>
  <c r="AB48" i="6"/>
  <c r="AU47" i="6"/>
  <c r="AS47" i="6"/>
  <c r="AQ47" i="6"/>
  <c r="AO47" i="6"/>
  <c r="AM47" i="6"/>
  <c r="AK47" i="6"/>
  <c r="AR44" i="6"/>
  <c r="AR40" i="6"/>
  <c r="AU38" i="6"/>
  <c r="AU37" i="6"/>
  <c r="AS37" i="6"/>
  <c r="AJ36" i="6"/>
  <c r="AS34" i="6"/>
  <c r="AN32" i="6"/>
  <c r="AJ48" i="6"/>
  <c r="AS46" i="6"/>
  <c r="AO46" i="6"/>
  <c r="AN44" i="6"/>
  <c r="AJ40" i="6"/>
  <c r="AU25" i="6"/>
  <c r="AS25" i="6"/>
  <c r="AQ25" i="6"/>
  <c r="AT48" i="6"/>
  <c r="AP48" i="6"/>
  <c r="AL48" i="6"/>
  <c r="AT44" i="6"/>
  <c r="AP44" i="6"/>
  <c r="AL44" i="6"/>
  <c r="AT40" i="6"/>
  <c r="AP40" i="6"/>
  <c r="AL40" i="6"/>
  <c r="AT36" i="6"/>
  <c r="AP36" i="6"/>
  <c r="AL36" i="6"/>
  <c r="AT32" i="6"/>
  <c r="AP32" i="6"/>
  <c r="AL32" i="6"/>
  <c r="AT24" i="6"/>
  <c r="AV61" i="6"/>
  <c r="AW61" i="6" s="1"/>
  <c r="AR62" i="6"/>
  <c r="AP62" i="6"/>
  <c r="AN62" i="6"/>
  <c r="AL62" i="6"/>
  <c r="AT50" i="6"/>
  <c r="AR50" i="6"/>
  <c r="AP50" i="6"/>
  <c r="AN50" i="6"/>
  <c r="AL50" i="6"/>
  <c r="AS48" i="6"/>
  <c r="AO48" i="6"/>
  <c r="AK48" i="6"/>
  <c r="AT46" i="6"/>
  <c r="AR46" i="6"/>
  <c r="AP46" i="6"/>
  <c r="AN46" i="6"/>
  <c r="AL46" i="6"/>
  <c r="AS44" i="6"/>
  <c r="AO44" i="6"/>
  <c r="AK44" i="6"/>
  <c r="AT42" i="6"/>
  <c r="AR42" i="6"/>
  <c r="AP42" i="6"/>
  <c r="AN42" i="6"/>
  <c r="AL42" i="6"/>
  <c r="AS40" i="6"/>
  <c r="AO40" i="6"/>
  <c r="AK40" i="6"/>
  <c r="AT38" i="6"/>
  <c r="AR38" i="6"/>
  <c r="AP38" i="6"/>
  <c r="AN38" i="6"/>
  <c r="AL38" i="6"/>
  <c r="AS36" i="6"/>
  <c r="AO36" i="6"/>
  <c r="AK36" i="6"/>
  <c r="AT34" i="6"/>
  <c r="AR34" i="6"/>
  <c r="AP34" i="6"/>
  <c r="AN34" i="6"/>
  <c r="AL34" i="6"/>
  <c r="AS32" i="6"/>
  <c r="AO32" i="6"/>
  <c r="AK32" i="6"/>
  <c r="AT30" i="6"/>
  <c r="AR30" i="6"/>
  <c r="AP30" i="6"/>
  <c r="AN30" i="6"/>
  <c r="AL30" i="6"/>
  <c r="AT26" i="6"/>
  <c r="AR26" i="6"/>
  <c r="AP26" i="6"/>
  <c r="AN26" i="6"/>
  <c r="AT62" i="6"/>
  <c r="AV62" i="6" s="1"/>
  <c r="AW62" i="6" s="1"/>
  <c r="AK22" i="6"/>
  <c r="Z22" i="6"/>
  <c r="AB22" i="6"/>
  <c r="AM22" i="6"/>
  <c r="AD22" i="6"/>
  <c r="AO22" i="6"/>
  <c r="AF22" i="6"/>
  <c r="AQ22" i="6"/>
  <c r="AH22" i="6"/>
  <c r="AS22" i="6"/>
  <c r="AJ22" i="6"/>
  <c r="AU22" i="6"/>
  <c r="AA22" i="6"/>
  <c r="AL22" i="6"/>
  <c r="AC22" i="6"/>
  <c r="AN22" i="6"/>
  <c r="AE22" i="6"/>
  <c r="AP22" i="6"/>
  <c r="AR22" i="6"/>
  <c r="AG22" i="6"/>
  <c r="AT22" i="6"/>
  <c r="AI22" i="6"/>
  <c r="BH71" i="6"/>
  <c r="BF73" i="6" s="1"/>
  <c r="BJ73" i="6"/>
  <c r="Z24" i="15" s="1"/>
  <c r="AG24" i="15" s="1"/>
  <c r="AN24" i="15" s="1"/>
  <c r="BI63" i="6"/>
  <c r="BI64" i="6"/>
  <c r="BI65" i="6"/>
  <c r="BI66" i="6"/>
  <c r="BI67" i="6"/>
  <c r="BI68" i="6"/>
  <c r="BI69" i="6"/>
  <c r="BI7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43" i="6"/>
  <c r="BI44" i="6"/>
  <c r="BI45" i="6"/>
  <c r="BI46" i="6"/>
  <c r="BI47" i="6"/>
  <c r="BI48" i="6"/>
  <c r="BI61" i="6"/>
  <c r="BI62" i="6"/>
  <c r="BA73" i="6"/>
  <c r="BG73" i="6"/>
  <c r="P26" i="7"/>
  <c r="P25" i="7"/>
  <c r="N32" i="7"/>
  <c r="P20" i="7"/>
  <c r="BL29" i="6" l="1"/>
  <c r="BL29" i="9"/>
  <c r="BD37" i="9"/>
  <c r="BD36" i="6"/>
  <c r="AV28" i="6"/>
  <c r="AW28" i="6" s="1"/>
  <c r="AV41" i="6"/>
  <c r="AW41" i="6" s="1"/>
  <c r="AV21" i="6"/>
  <c r="AW21" i="6" s="1"/>
  <c r="AV40" i="6"/>
  <c r="AW40" i="6" s="1"/>
  <c r="AV33" i="6"/>
  <c r="AW33" i="6" s="1"/>
  <c r="AV25" i="6"/>
  <c r="AW25" i="6" s="1"/>
  <c r="AV37" i="6"/>
  <c r="AW37" i="6" s="1"/>
  <c r="AV36" i="6"/>
  <c r="AW36" i="6" s="1"/>
  <c r="AV44" i="6"/>
  <c r="AW44" i="6" s="1"/>
  <c r="AV49" i="6"/>
  <c r="AW49" i="6" s="1"/>
  <c r="AV42" i="6"/>
  <c r="AW42" i="6" s="1"/>
  <c r="AV26" i="6"/>
  <c r="AW26" i="6" s="1"/>
  <c r="AV29" i="6"/>
  <c r="AW29" i="6" s="1"/>
  <c r="AV31" i="6"/>
  <c r="AW31" i="6" s="1"/>
  <c r="AV39" i="6"/>
  <c r="AW39" i="6" s="1"/>
  <c r="AV51" i="6"/>
  <c r="AW51" i="6" s="1"/>
  <c r="AV43" i="6"/>
  <c r="AW43" i="6" s="1"/>
  <c r="AV27" i="6"/>
  <c r="AW27" i="6" s="1"/>
  <c r="AV45" i="6"/>
  <c r="AW45" i="6" s="1"/>
  <c r="AV46" i="6"/>
  <c r="AW46" i="6" s="1"/>
  <c r="AV48" i="6"/>
  <c r="AW48" i="6" s="1"/>
  <c r="AV47" i="6"/>
  <c r="AW47" i="6" s="1"/>
  <c r="AV24" i="6"/>
  <c r="AW24" i="6" s="1"/>
  <c r="AV30" i="6"/>
  <c r="AW30" i="6" s="1"/>
  <c r="AV23" i="6"/>
  <c r="AW23" i="6" s="1"/>
  <c r="AV35" i="6"/>
  <c r="AW35" i="6" s="1"/>
  <c r="AV50" i="6"/>
  <c r="AW50" i="6" s="1"/>
  <c r="AV38" i="6"/>
  <c r="AW38" i="6" s="1"/>
  <c r="AV34" i="6"/>
  <c r="AW34" i="6" s="1"/>
  <c r="AV32" i="6"/>
  <c r="AW32" i="6" s="1"/>
  <c r="P16" i="7"/>
  <c r="AV22" i="6"/>
  <c r="AW22" i="6" s="1"/>
  <c r="BI71" i="6"/>
  <c r="BK22" i="6"/>
  <c r="BK23" i="6" s="1"/>
  <c r="BK24" i="6" s="1"/>
  <c r="BK25" i="6" s="1"/>
  <c r="BK26" i="6" s="1"/>
  <c r="BK27" i="6" s="1"/>
  <c r="BK28" i="6" s="1"/>
  <c r="BK29" i="6" s="1"/>
  <c r="BK30" i="6" s="1"/>
  <c r="BK31" i="6" s="1"/>
  <c r="BK32" i="6" s="1"/>
  <c r="BK33" i="6" s="1"/>
  <c r="BK34" i="6" s="1"/>
  <c r="BK35" i="6" s="1"/>
  <c r="BK36" i="6" s="1"/>
  <c r="BK37" i="6" s="1"/>
  <c r="BK38" i="6" s="1"/>
  <c r="BK39" i="6" s="1"/>
  <c r="BK40" i="6" s="1"/>
  <c r="BK41" i="6" s="1"/>
  <c r="BK42" i="6" s="1"/>
  <c r="BK43" i="6" s="1"/>
  <c r="BK44" i="6" s="1"/>
  <c r="BK45" i="6" s="1"/>
  <c r="BK46" i="6" s="1"/>
  <c r="BK47" i="6" s="1"/>
  <c r="BK48" i="6" s="1"/>
  <c r="BK49" i="6" s="1"/>
  <c r="BK50" i="6" s="1"/>
  <c r="BK51" i="6" s="1"/>
  <c r="BJ22" i="6"/>
  <c r="BJ23" i="6" s="1"/>
  <c r="BJ24" i="6" s="1"/>
  <c r="BJ25" i="6" s="1"/>
  <c r="BJ26" i="6" s="1"/>
  <c r="BJ27" i="6" s="1"/>
  <c r="BJ28" i="6" s="1"/>
  <c r="BJ29" i="6" s="1"/>
  <c r="BJ30" i="6" s="1"/>
  <c r="BJ31" i="6" s="1"/>
  <c r="BJ32" i="6" s="1"/>
  <c r="BJ33" i="6" s="1"/>
  <c r="BJ34" i="6" s="1"/>
  <c r="BJ35" i="6" s="1"/>
  <c r="BJ36" i="6" s="1"/>
  <c r="BJ37" i="6" s="1"/>
  <c r="BJ38" i="6" s="1"/>
  <c r="BJ39" i="6" s="1"/>
  <c r="BJ40" i="6" s="1"/>
  <c r="BJ41" i="6" s="1"/>
  <c r="BJ42" i="6" s="1"/>
  <c r="BJ43" i="6" s="1"/>
  <c r="BJ44" i="6" s="1"/>
  <c r="BJ45" i="6" s="1"/>
  <c r="BJ46" i="6" s="1"/>
  <c r="BJ47" i="6" s="1"/>
  <c r="BJ48" i="6" s="1"/>
  <c r="BJ49" i="6" s="1"/>
  <c r="BJ50" i="6" s="1"/>
  <c r="BJ51" i="6" s="1"/>
  <c r="BD38" i="9" l="1"/>
  <c r="BD37" i="6"/>
  <c r="BL30" i="6"/>
  <c r="BL30" i="9"/>
  <c r="P13" i="7"/>
  <c r="BL31" i="6" l="1"/>
  <c r="BL31" i="9"/>
  <c r="BD39" i="9"/>
  <c r="BD38" i="6"/>
  <c r="P15" i="7"/>
  <c r="P14" i="7"/>
  <c r="P18" i="7"/>
  <c r="Q43" i="15" s="1"/>
  <c r="BL32" i="6" l="1"/>
  <c r="BL32" i="9"/>
  <c r="BD40" i="9"/>
  <c r="BD39" i="6"/>
  <c r="BE65" i="9"/>
  <c r="BE73" i="6"/>
  <c r="BL33" i="6" l="1"/>
  <c r="BL33" i="9"/>
  <c r="BD41" i="9"/>
  <c r="BD40" i="6"/>
  <c r="BL34" i="6" l="1"/>
  <c r="BL34" i="9"/>
  <c r="BD42" i="9"/>
  <c r="BD41" i="6"/>
  <c r="BL35" i="6" l="1"/>
  <c r="BL35" i="9"/>
  <c r="BD43" i="9"/>
  <c r="BD42" i="6"/>
  <c r="BL36" i="6" l="1"/>
  <c r="BL36" i="9"/>
  <c r="BD44" i="9"/>
  <c r="BD43" i="6"/>
  <c r="BL37" i="6" l="1"/>
  <c r="BL37" i="9"/>
  <c r="BD45" i="9"/>
  <c r="BD44" i="6"/>
  <c r="BL38" i="6" l="1"/>
  <c r="BL38" i="9"/>
  <c r="BD46" i="9"/>
  <c r="BD45" i="6"/>
  <c r="BD47" i="9" l="1"/>
  <c r="BD46" i="6"/>
  <c r="BL39" i="6"/>
  <c r="BL39" i="9"/>
  <c r="BL40" i="6" l="1"/>
  <c r="BL40" i="9"/>
  <c r="BD48" i="9"/>
  <c r="BD47" i="6"/>
  <c r="BL41" i="6" l="1"/>
  <c r="BL41" i="9"/>
  <c r="BD49" i="9"/>
  <c r="BD48" i="6"/>
  <c r="BD50" i="9" l="1"/>
  <c r="BD49" i="6"/>
  <c r="BL42" i="6"/>
  <c r="BL42" i="9"/>
  <c r="BL43" i="6" l="1"/>
  <c r="BL43" i="9"/>
  <c r="BD51" i="9"/>
  <c r="BD50" i="6"/>
  <c r="BD52" i="9" l="1"/>
  <c r="BD53" i="9" s="1"/>
  <c r="BD54" i="9" s="1"/>
  <c r="BD55" i="9" s="1"/>
  <c r="BD56" i="9" s="1"/>
  <c r="BD57" i="9" s="1"/>
  <c r="BD58" i="9" s="1"/>
  <c r="BD59" i="9" s="1"/>
  <c r="BD60" i="9" s="1"/>
  <c r="BD51" i="6"/>
  <c r="BL44" i="6"/>
  <c r="BL44" i="9"/>
  <c r="BL45" i="6" l="1"/>
  <c r="BL45" i="9"/>
  <c r="BL46" i="6" l="1"/>
  <c r="BL46" i="9"/>
  <c r="BL47" i="6" l="1"/>
  <c r="BL47" i="9"/>
  <c r="BL48" i="6" l="1"/>
  <c r="BL48" i="9"/>
  <c r="BL49" i="6" l="1"/>
  <c r="BL49" i="9"/>
  <c r="BL50" i="6" l="1"/>
  <c r="BL50" i="9"/>
  <c r="BL52" i="9"/>
  <c r="BL51" i="6" l="1"/>
  <c r="BL51" i="9"/>
  <c r="BL53" i="9"/>
  <c r="BL54" i="9" l="1"/>
  <c r="BL55" i="9" l="1"/>
  <c r="BL56" i="9" l="1"/>
  <c r="BL57" i="9" l="1"/>
  <c r="BL58" i="9" l="1"/>
  <c r="BL60" i="9" l="1"/>
  <c r="BL59" i="9"/>
</calcChain>
</file>

<file path=xl/sharedStrings.xml><?xml version="1.0" encoding="utf-8"?>
<sst xmlns="http://schemas.openxmlformats.org/spreadsheetml/2006/main" count="835" uniqueCount="715">
  <si>
    <t>stacjach pośrednich</t>
  </si>
  <si>
    <t>stacji koncowej</t>
  </si>
  <si>
    <t>Numer pociągu</t>
  </si>
  <si>
    <t>wyprawionego dnia</t>
  </si>
  <si>
    <t>ze stacji</t>
  </si>
  <si>
    <t>do stacji</t>
  </si>
  <si>
    <t>Odprawiajacy</t>
  </si>
  <si>
    <t>Lp</t>
  </si>
  <si>
    <t xml:space="preserve">             Identyfikator pojazdu kolejowego*):</t>
  </si>
  <si>
    <t>Długość pojazdu kolejowego [m]</t>
  </si>
  <si>
    <t>Masa ładunku       [t]</t>
  </si>
  <si>
    <t>Masa  własna pojazdu     [t]</t>
  </si>
  <si>
    <t>Masa  hamulca rzeczywist.     [t]</t>
  </si>
  <si>
    <t>Masa brutto      [t]</t>
  </si>
  <si>
    <t>Stacja</t>
  </si>
  <si>
    <t xml:space="preserve">Uwagi (w tym inf. o pojazdach przewożących materiały niebezp. wg RID </t>
  </si>
  <si>
    <t>Numer  inwentarzowy pojazdu</t>
  </si>
  <si>
    <t xml:space="preserve">             Literowy:</t>
  </si>
  <si>
    <t>Cyfrowy eksploatującego pojazd</t>
  </si>
  <si>
    <t>nadania</t>
  </si>
  <si>
    <t>przeznaczenia</t>
  </si>
  <si>
    <t>państwa rejestracji</t>
  </si>
  <si>
    <t>eksploat. pojazd kolejowy</t>
  </si>
  <si>
    <t>typu (serii)</t>
  </si>
  <si>
    <t>L1</t>
  </si>
  <si>
    <t>L2</t>
  </si>
  <si>
    <t>L3</t>
  </si>
  <si>
    <t>L4</t>
  </si>
  <si>
    <t>L5</t>
  </si>
  <si>
    <t>L6</t>
  </si>
  <si>
    <t>H1</t>
  </si>
  <si>
    <t>H2</t>
  </si>
  <si>
    <t>H3</t>
  </si>
  <si>
    <t>*) Należy podać pełny identyfikator pojazdu kolejowego wszystkich pojazdów jadących w pociągu.</t>
  </si>
  <si>
    <t>Brutto</t>
  </si>
  <si>
    <t>Netto</t>
  </si>
  <si>
    <t>osi</t>
  </si>
  <si>
    <t xml:space="preserve">       Miejsce wystawienia karty</t>
  </si>
  <si>
    <t xml:space="preserve">Data wystawienia </t>
  </si>
  <si>
    <t>Imię i nazwisko wystawiającego</t>
  </si>
  <si>
    <t>Próba</t>
  </si>
  <si>
    <t>S</t>
  </si>
  <si>
    <t>Miejsce wykonywania próby</t>
  </si>
  <si>
    <t>Data i godz. ukończenia próby</t>
  </si>
  <si>
    <r>
      <t>Próbę wykonano</t>
    </r>
    <r>
      <rPr>
        <sz val="9"/>
        <color indexed="8"/>
        <rFont val="Calibri"/>
        <family val="2"/>
        <charset val="238"/>
      </rPr>
      <t>2)</t>
    </r>
  </si>
  <si>
    <t>Z pojazdu trakcyjnego</t>
  </si>
  <si>
    <t>Pociągowego</t>
  </si>
  <si>
    <t>Innego</t>
  </si>
  <si>
    <t>¾</t>
  </si>
  <si>
    <t>Z urządzenia stacjonarnego</t>
  </si>
  <si>
    <t>Dane pociągu</t>
  </si>
  <si>
    <t>Masa ogólna</t>
  </si>
  <si>
    <t>Składu</t>
  </si>
  <si>
    <t>[ t ]</t>
  </si>
  <si>
    <t>Mos</t>
  </si>
  <si>
    <t>Pociągu</t>
  </si>
  <si>
    <t>Mo</t>
  </si>
  <si>
    <t>Masa hamująca</t>
  </si>
  <si>
    <t xml:space="preserve">Wymagana </t>
  </si>
  <si>
    <t>Mhw</t>
  </si>
  <si>
    <t>Rzeczywista</t>
  </si>
  <si>
    <t>Mhr</t>
  </si>
  <si>
    <t>Procent masy hamującej</t>
  </si>
  <si>
    <t>Wymaganej</t>
  </si>
  <si>
    <t>[% ]</t>
  </si>
  <si>
    <t>Pw</t>
  </si>
  <si>
    <t>Rzeczywistej</t>
  </si>
  <si>
    <t>Prz</t>
  </si>
  <si>
    <t>Ciśnienie powietrza w przewodzie głównym</t>
  </si>
  <si>
    <r>
      <t>Hamulca [ U ]</t>
    </r>
    <r>
      <rPr>
        <sz val="9"/>
        <color indexed="8"/>
        <rFont val="Calibri"/>
        <family val="2"/>
        <charset val="238"/>
      </rPr>
      <t>3)</t>
    </r>
  </si>
  <si>
    <t>Mpa</t>
  </si>
  <si>
    <t>Sprężonego powietrza</t>
  </si>
  <si>
    <t>Sprawne</t>
  </si>
  <si>
    <r>
      <t xml:space="preserve">Hamulec elektrodynacznym </t>
    </r>
    <r>
      <rPr>
        <sz val="9"/>
        <color indexed="8"/>
        <rFont val="Calibri"/>
        <family val="2"/>
        <charset val="238"/>
      </rPr>
      <t>3)</t>
    </r>
  </si>
  <si>
    <r>
      <t xml:space="preserve">Układ sterowania hamulcem el-pneumatycznym </t>
    </r>
    <r>
      <rPr>
        <sz val="9"/>
        <color indexed="8"/>
        <rFont val="Calibri"/>
        <family val="2"/>
        <charset val="238"/>
      </rPr>
      <t>3),4)</t>
    </r>
  </si>
  <si>
    <r>
      <t>Układzamukania drzwi wejściowych</t>
    </r>
    <r>
      <rPr>
        <sz val="9"/>
        <color indexed="8"/>
        <rFont val="Calibri"/>
        <family val="2"/>
        <charset val="238"/>
      </rPr>
      <t xml:space="preserve"> 3),5)</t>
    </r>
  </si>
  <si>
    <r>
      <t xml:space="preserve">Inne urzadzenia </t>
    </r>
    <r>
      <rPr>
        <sz val="9"/>
        <color indexed="8"/>
        <rFont val="Calibri"/>
        <family val="2"/>
        <charset val="238"/>
      </rPr>
      <t>3),6)</t>
    </r>
  </si>
  <si>
    <t>Numery dwóch pojazdów z czynnym hamulcem</t>
  </si>
  <si>
    <t>Za lokomotywą</t>
  </si>
  <si>
    <t>Od końca składu</t>
  </si>
  <si>
    <t>Numer pojazdu z nieczynnym hamulcem na końcu składu</t>
  </si>
  <si>
    <t>Inne informacje o układzie hamulca</t>
  </si>
  <si>
    <t>ç</t>
  </si>
  <si>
    <t>Odjazd ze stacji początkowej:</t>
  </si>
  <si>
    <t>Odjazd ze stacji pośredniej:</t>
  </si>
  <si>
    <t>è</t>
  </si>
  <si>
    <t>Pojazdy z nieczynnym hamulcem</t>
  </si>
  <si>
    <t>Numer inwentarzowy</t>
  </si>
  <si>
    <t>Państwo rejestracji</t>
  </si>
  <si>
    <t>Identyfikator eksploatacyjny pojazdu kolejowego</t>
  </si>
  <si>
    <t>Miejsce w składzie</t>
  </si>
  <si>
    <t>Literowy</t>
  </si>
  <si>
    <t>Cyfrowy</t>
  </si>
  <si>
    <t>Podpis:       Imię i Nazwisko</t>
  </si>
  <si>
    <t>Przeprowadzający próbę hamulca</t>
  </si>
  <si>
    <t>Kierownik pociągu</t>
  </si>
  <si>
    <t>Maszynista pojazdu trakcyjnego</t>
  </si>
  <si>
    <t>Maszynista</t>
  </si>
  <si>
    <t>MHW</t>
  </si>
  <si>
    <t>MHRz</t>
  </si>
  <si>
    <t>Dł. Poc</t>
  </si>
  <si>
    <t>Wag</t>
  </si>
  <si>
    <t>Oględziny techniczne wykonał:</t>
  </si>
  <si>
    <t>KARTA PRÓBY HAMULCA I URZĄDZEŃ PNEUMATYCZNYCH POCIĄGU</t>
  </si>
  <si>
    <t>Nie</t>
  </si>
  <si>
    <t>2*val(substr)</t>
  </si>
  <si>
    <t>desitky</t>
  </si>
  <si>
    <t>jednotky</t>
  </si>
  <si>
    <t>P</t>
  </si>
  <si>
    <t>WYKAZ POKAZDÓW KOLEJOWYCH W SKŁADZIE POCIĄGU</t>
  </si>
  <si>
    <t>Potwierdzenie odbioru pojazdów zgodnie z wykazem</t>
  </si>
  <si>
    <t>Lokomotywy</t>
  </si>
  <si>
    <t>Nr pojazdu</t>
  </si>
  <si>
    <t>Aktywna</t>
  </si>
  <si>
    <t>Typ</t>
  </si>
  <si>
    <t>Długość [m]</t>
  </si>
  <si>
    <t>Masa własna [t]</t>
  </si>
  <si>
    <t>Masa hamowania [t]</t>
  </si>
  <si>
    <t>Właściciel</t>
  </si>
  <si>
    <t>Ilość osi</t>
  </si>
  <si>
    <t>Uwagi</t>
  </si>
  <si>
    <t>Rewident</t>
  </si>
  <si>
    <t>TAK</t>
  </si>
  <si>
    <t>Mirosław Dulęba</t>
  </si>
  <si>
    <t>Rafał Wiekiera</t>
  </si>
  <si>
    <t>Wagony</t>
  </si>
  <si>
    <t>Tara [t]</t>
  </si>
  <si>
    <t>Masa ładunku [t]</t>
  </si>
  <si>
    <t>Typ hamulca</t>
  </si>
  <si>
    <t>Seria</t>
  </si>
  <si>
    <t>Kraj</t>
  </si>
  <si>
    <t>Uwagi / RID</t>
  </si>
  <si>
    <t>Towar</t>
  </si>
  <si>
    <t>Kwas siarkowy zużyty</t>
  </si>
  <si>
    <t>Id</t>
  </si>
  <si>
    <t>Imię nazwisko</t>
  </si>
  <si>
    <t>aborowski</t>
  </si>
  <si>
    <t>Adam Borowski</t>
  </si>
  <si>
    <t>abrylka</t>
  </si>
  <si>
    <t>Artur Bryłka</t>
  </si>
  <si>
    <t>abula</t>
  </si>
  <si>
    <t>Adam Bula</t>
  </si>
  <si>
    <t>alatka</t>
  </si>
  <si>
    <t>Andrzej Latka</t>
  </si>
  <si>
    <t>alotarski</t>
  </si>
  <si>
    <t>Adam Lotarski</t>
  </si>
  <si>
    <t>apopiel</t>
  </si>
  <si>
    <t>Artur Popiel</t>
  </si>
  <si>
    <t>asajur</t>
  </si>
  <si>
    <t>Andrzej Sajur</t>
  </si>
  <si>
    <t>asieczka</t>
  </si>
  <si>
    <t>Andrzej Sieczka</t>
  </si>
  <si>
    <t>askwarek</t>
  </si>
  <si>
    <t>Andrzej Skwarek</t>
  </si>
  <si>
    <t>asvondrk</t>
  </si>
  <si>
    <t>Aleš Švondrk</t>
  </si>
  <si>
    <t>bkwitowski</t>
  </si>
  <si>
    <t>Bogdan Kwitowski</t>
  </si>
  <si>
    <t>bleśniak</t>
  </si>
  <si>
    <t>Bartłomiej Leśniak</t>
  </si>
  <si>
    <t>CM</t>
  </si>
  <si>
    <t xml:space="preserve"> Cargo Master</t>
  </si>
  <si>
    <t>CM1</t>
  </si>
  <si>
    <t>Cargo Master 1 Cargo Master 1</t>
  </si>
  <si>
    <t>dklonowski</t>
  </si>
  <si>
    <t>Daniel Klonowski</t>
  </si>
  <si>
    <t>dkrata</t>
  </si>
  <si>
    <t>Dariusz Krata</t>
  </si>
  <si>
    <t>dmotycka</t>
  </si>
  <si>
    <t>Dalibor Motyčka</t>
  </si>
  <si>
    <t>dogrodowski</t>
  </si>
  <si>
    <t>Dariusz Ogrodowski</t>
  </si>
  <si>
    <t>dpawlowski</t>
  </si>
  <si>
    <t>Daniel Pawłowski</t>
  </si>
  <si>
    <t>Drzonca</t>
  </si>
  <si>
    <t>Dariusz Rzońca</t>
  </si>
  <si>
    <t>Dzur</t>
  </si>
  <si>
    <t>Damian Żur</t>
  </si>
  <si>
    <t>Fzur</t>
  </si>
  <si>
    <t>Franciszek Żur</t>
  </si>
  <si>
    <t>giskra</t>
  </si>
  <si>
    <t>Grzegorz Iskra</t>
  </si>
  <si>
    <t>gocyla</t>
  </si>
  <si>
    <t>Łukasz Gocyla</t>
  </si>
  <si>
    <t>gsonik</t>
  </si>
  <si>
    <t>Grzegorz Sonik</t>
  </si>
  <si>
    <t>gsroka</t>
  </si>
  <si>
    <t>Grzegorz Sroka</t>
  </si>
  <si>
    <t>gstefanski</t>
  </si>
  <si>
    <t>Grzegorz Stefański</t>
  </si>
  <si>
    <t>hpiechura</t>
  </si>
  <si>
    <t>Hilary Piechura</t>
  </si>
  <si>
    <t>jflak</t>
  </si>
  <si>
    <t>Jacek Flak</t>
  </si>
  <si>
    <t>jgaluska</t>
  </si>
  <si>
    <t>Jaromír Galuška</t>
  </si>
  <si>
    <t>jgrudzinski</t>
  </si>
  <si>
    <t>Jacek Grudziński</t>
  </si>
  <si>
    <t>jkosinski</t>
  </si>
  <si>
    <t>Jarosław Kosiński</t>
  </si>
  <si>
    <t>jlepczynski</t>
  </si>
  <si>
    <t>Jacek Lepczyński</t>
  </si>
  <si>
    <t>jlewandowski</t>
  </si>
  <si>
    <t>Janusz Lewandowski</t>
  </si>
  <si>
    <t>jlotarski</t>
  </si>
  <si>
    <t>Jerzy Lotarski</t>
  </si>
  <si>
    <t>jmatusiak</t>
  </si>
  <si>
    <t>Jacek Matusiak</t>
  </si>
  <si>
    <t>jmitura</t>
  </si>
  <si>
    <t>Jerzy Mitura</t>
  </si>
  <si>
    <t>jnadgoski</t>
  </si>
  <si>
    <t>Jacek Nadgórski</t>
  </si>
  <si>
    <t>jpalkovic</t>
  </si>
  <si>
    <t>Jan Palkovič</t>
  </si>
  <si>
    <t>jpiotrowski</t>
  </si>
  <si>
    <t>Jacek Piotrowski</t>
  </si>
  <si>
    <t>jptosek</t>
  </si>
  <si>
    <t>Jaromír Ptošek</t>
  </si>
  <si>
    <t>kburdzinski</t>
  </si>
  <si>
    <t>Krzysztof Burdziński</t>
  </si>
  <si>
    <t>kfarana</t>
  </si>
  <si>
    <t>Kazimierz Farana</t>
  </si>
  <si>
    <t>kszafranski</t>
  </si>
  <si>
    <t>Karol Szafrański</t>
  </si>
  <si>
    <t>kulaga</t>
  </si>
  <si>
    <t>Mariusz Kułaga</t>
  </si>
  <si>
    <t>lbalcerczyk</t>
  </si>
  <si>
    <t>Łukasz Balcerczyk</t>
  </si>
  <si>
    <t>lkajewski</t>
  </si>
  <si>
    <t>Łukasz Kajewski</t>
  </si>
  <si>
    <t>lpelc</t>
  </si>
  <si>
    <t>Łukasz Pelc</t>
  </si>
  <si>
    <t>lschejbal</t>
  </si>
  <si>
    <t>Lukáš Schejbal</t>
  </si>
  <si>
    <t>lwiekiera</t>
  </si>
  <si>
    <t>Łukasz Wiekiera</t>
  </si>
  <si>
    <t>lzurek</t>
  </si>
  <si>
    <t>Ladislav Žůrek</t>
  </si>
  <si>
    <t>mantosiak</t>
  </si>
  <si>
    <t>Marek Antosiak</t>
  </si>
  <si>
    <t>mcdc</t>
  </si>
  <si>
    <t>Maszynista CDC</t>
  </si>
  <si>
    <t>mczapski</t>
  </si>
  <si>
    <t>Marek Czapski</t>
  </si>
  <si>
    <t>mduleba</t>
  </si>
  <si>
    <t>mgieraszewski</t>
  </si>
  <si>
    <t>Marian Gierszewski</t>
  </si>
  <si>
    <t>mgrela</t>
  </si>
  <si>
    <t>Mateusz Grela</t>
  </si>
  <si>
    <t>mjanda</t>
  </si>
  <si>
    <t>Marian Janda</t>
  </si>
  <si>
    <t>mjaworski</t>
  </si>
  <si>
    <t>Mariusz Jaworski</t>
  </si>
  <si>
    <t>mjunga</t>
  </si>
  <si>
    <t>Martin Junga</t>
  </si>
  <si>
    <t>mkuchta</t>
  </si>
  <si>
    <t>Marcin Kuchta</t>
  </si>
  <si>
    <t>mligocki</t>
  </si>
  <si>
    <t>Marian Ligocki</t>
  </si>
  <si>
    <t>mnowak</t>
  </si>
  <si>
    <t>Marcin Nowak</t>
  </si>
  <si>
    <t>mobcy</t>
  </si>
  <si>
    <t>Maszynista Obcy</t>
  </si>
  <si>
    <t>mszewczyk</t>
  </si>
  <si>
    <t>Marcin Szewczyk</t>
  </si>
  <si>
    <t>mtalik</t>
  </si>
  <si>
    <t>Mirosław Talik</t>
  </si>
  <si>
    <t>mulbrich</t>
  </si>
  <si>
    <t>Marek Ulbrich</t>
  </si>
  <si>
    <t>mwludarczyk</t>
  </si>
  <si>
    <t>Mateusz Włudarczyk</t>
  </si>
  <si>
    <t>mziarko</t>
  </si>
  <si>
    <t>Michał Ziarko</t>
  </si>
  <si>
    <t>Mzur</t>
  </si>
  <si>
    <t>Marcin Żur</t>
  </si>
  <si>
    <t>okarpuk</t>
  </si>
  <si>
    <t>Oleg Karpuk</t>
  </si>
  <si>
    <t>pbulkowski</t>
  </si>
  <si>
    <t>Paweł Bukowski</t>
  </si>
  <si>
    <t>pderwianski</t>
  </si>
  <si>
    <t>Paweł Derwiański</t>
  </si>
  <si>
    <t>pkirpsza</t>
  </si>
  <si>
    <t>Piotr Kirpsza</t>
  </si>
  <si>
    <t>ppawlik</t>
  </si>
  <si>
    <t>Piotr Pawlik</t>
  </si>
  <si>
    <t>prygalski</t>
  </si>
  <si>
    <t>Patryk Rygalski</t>
  </si>
  <si>
    <t>pstanuch</t>
  </si>
  <si>
    <t>Paweł Stanuch</t>
  </si>
  <si>
    <t>pstasiak</t>
  </si>
  <si>
    <t>Piotr Stasiak</t>
  </si>
  <si>
    <t>psyczowski</t>
  </si>
  <si>
    <t>Piotr Syczowski</t>
  </si>
  <si>
    <t>pszulzycki</t>
  </si>
  <si>
    <t>Piotr Szulżycki</t>
  </si>
  <si>
    <t>pwiekiera</t>
  </si>
  <si>
    <t>Paweł Wiekiera</t>
  </si>
  <si>
    <t>pwozniak</t>
  </si>
  <si>
    <t>Piotr Woźniak</t>
  </si>
  <si>
    <t>rbaginski</t>
  </si>
  <si>
    <t>Ryszard Bagiński</t>
  </si>
  <si>
    <t>rbilski</t>
  </si>
  <si>
    <t>Robert Bilski</t>
  </si>
  <si>
    <t>rglab</t>
  </si>
  <si>
    <t>Rafał Głąb</t>
  </si>
  <si>
    <t>rjaosz</t>
  </si>
  <si>
    <t>Robert Jarosz</t>
  </si>
  <si>
    <t>rnowak</t>
  </si>
  <si>
    <t>Rafał Nowak</t>
  </si>
  <si>
    <t>robal</t>
  </si>
  <si>
    <t>Rafał Obal</t>
  </si>
  <si>
    <t>rraichel</t>
  </si>
  <si>
    <t>Rafał Raichel</t>
  </si>
  <si>
    <t>rwaszczuk</t>
  </si>
  <si>
    <t>Robert Waszczuk</t>
  </si>
  <si>
    <t>rwiekiera</t>
  </si>
  <si>
    <t>rwłodarczyk</t>
  </si>
  <si>
    <t>Robert Włodarczyk</t>
  </si>
  <si>
    <t>SKawa</t>
  </si>
  <si>
    <t>Sebastian Kawa</t>
  </si>
  <si>
    <t>skawulok</t>
  </si>
  <si>
    <t>Stanislav Kawulok</t>
  </si>
  <si>
    <t>sprzybycien</t>
  </si>
  <si>
    <t>Sebastian Przybycień</t>
  </si>
  <si>
    <t>sstaniszewski</t>
  </si>
  <si>
    <t>Sebastian Staniszewski</t>
  </si>
  <si>
    <t>tgizak</t>
  </si>
  <si>
    <t>Tomasz Giżak</t>
  </si>
  <si>
    <t>ttrebacz</t>
  </si>
  <si>
    <t>Tomasz Trębacz</t>
  </si>
  <si>
    <t>wklaczak</t>
  </si>
  <si>
    <t>Wojciech Klaczak</t>
  </si>
  <si>
    <t>wwojcik</t>
  </si>
  <si>
    <t>Wiesław Wójcik</t>
  </si>
  <si>
    <t>zdrobik</t>
  </si>
  <si>
    <t>Zdeněk Drobík</t>
  </si>
  <si>
    <t>zkwiatkowski</t>
  </si>
  <si>
    <t>Zbigniew Kwiatkowski</t>
  </si>
  <si>
    <t>(5-Etylo-2-metylo-2-oksydo-1,3,2-dioksafosfinian-5-ylo)metylo metylo metylfosfonian; bis[(5-etylo-2-metylo-2-oksydo-1,3,2-dioksafosfinian-5-yl)metylo]metylofosfonian; 2,4,6-tritlenek 2,4,6-tripropylo-1,3,5,2,4,6-trioksatrifosfinianu; propylofosfonian dimetylu; etylofosfonian dietylu; 3-(trihydroksysililo)propylo metylofosfonian sodu; mieszaniny składające się głównie z kwasu metylofosfoniowego i (aminoiminometylo)mocznika (w stosunku 50:50)</t>
  </si>
  <si>
    <t>1,4-Butanodiol</t>
  </si>
  <si>
    <t>Aluminium</t>
  </si>
  <si>
    <t>Amoniak</t>
  </si>
  <si>
    <t>Amoniak w roztworze wodnym</t>
  </si>
  <si>
    <t>Antracyt</t>
  </si>
  <si>
    <t>Asfalt 160/220</t>
  </si>
  <si>
    <t>ASFALT 160/220</t>
  </si>
  <si>
    <t>ASFALT 20/30</t>
  </si>
  <si>
    <t>ASFALT 20/30-SDA (160/220)</t>
  </si>
  <si>
    <t>ASFALT 35/50</t>
  </si>
  <si>
    <t>ASFALT 50/70</t>
  </si>
  <si>
    <t>ASFALT 50SDA</t>
  </si>
  <si>
    <t>ASFALT 70/100</t>
  </si>
  <si>
    <t>Azotan amonu</t>
  </si>
  <si>
    <t>B 100</t>
  </si>
  <si>
    <t>BASE OIL SN 140 LS</t>
  </si>
  <si>
    <t>Basonal</t>
  </si>
  <si>
    <t>Benzen</t>
  </si>
  <si>
    <t>Benzol [benzen],</t>
  </si>
  <si>
    <t>Benzol koksowniczy</t>
  </si>
  <si>
    <t>Benzyna bezołowiowa</t>
  </si>
  <si>
    <t>Benzyna lakiernicza</t>
  </si>
  <si>
    <t>Benzyna surowa</t>
  </si>
  <si>
    <t>beton</t>
  </si>
  <si>
    <t>BEZOŁOWIOWA 95</t>
  </si>
  <si>
    <t>BEZOŁOWIOWA 95 AL</t>
  </si>
  <si>
    <t>BEZOŁOWIOWA 98</t>
  </si>
  <si>
    <t>Biodiesel, Estry metylowe</t>
  </si>
  <si>
    <t>BioKomOn</t>
  </si>
  <si>
    <t>Biomasa z oliwek</t>
  </si>
  <si>
    <t>Bitum naftowy</t>
  </si>
  <si>
    <t>Boksyt</t>
  </si>
  <si>
    <t>BRIGHSTOCK 30/90</t>
  </si>
  <si>
    <t>BUTADIEN</t>
  </si>
  <si>
    <t xml:space="preserve">BUTAN </t>
  </si>
  <si>
    <t>BUTAN TECHNICZNY</t>
  </si>
  <si>
    <t>BUTANOL</t>
  </si>
  <si>
    <t>Cement</t>
  </si>
  <si>
    <t>CEREZYNA</t>
  </si>
  <si>
    <t>Chlor</t>
  </si>
  <si>
    <t>Chlorek magnezu</t>
  </si>
  <si>
    <t>Cukier</t>
  </si>
  <si>
    <t>Części i akcesoria nadwozi do: ciągników, pojazdów mechanicznych do przewozu 10 lub więcej osób, pojazdów samochodowych i pozostałych pojazdów mechanicznych przeznaczonych zasadniczo do przewozu osób, pojazdów mechanicznych do przewozu towarów i pojazdów mechanicznych specjalnego przeznaczenia (z wył. zderzaków i ich części i pasów bezpieczeństwa)</t>
  </si>
  <si>
    <t>Części piór kulkowych i długopisów, pisaków i piór z końcówkami filcowymi lub porowatymi, markerów, piór wiecznych i ołówków automatycznych, gdzie indziej niesklasyfikowane, obsadki do piór, obsadki do ołówków lub podobnych, i rapidografy</t>
  </si>
  <si>
    <t>Destylat naftowy lekki</t>
  </si>
  <si>
    <t>Destylat naftowy średni</t>
  </si>
  <si>
    <t>Dichloroetanol</t>
  </si>
  <si>
    <t>Dichlorometan</t>
  </si>
  <si>
    <t>Diole (Petrygo)</t>
  </si>
  <si>
    <t>Disiarczek węgla</t>
  </si>
  <si>
    <t>Ditlenek węgla</t>
  </si>
  <si>
    <t>Dorsz "Gadus macrocephalus", zamrożony</t>
  </si>
  <si>
    <t>Drewno surowe</t>
  </si>
  <si>
    <t>DWUETYLOKSYLEN (OKTANOL)</t>
  </si>
  <si>
    <t>Dwuteowniki, z żeliwa lub stali niestopowej, nieob</t>
  </si>
  <si>
    <t>dwutlenek siarki</t>
  </si>
  <si>
    <t>Dziewiarki do dzianin kolumienkowych, także typu Raschel; łączarki</t>
  </si>
  <si>
    <t>E U R O D I E S E L</t>
  </si>
  <si>
    <t>EKSTRAKT CIĘŻKI</t>
  </si>
  <si>
    <t>EKSTRAKT ŚREDNI</t>
  </si>
  <si>
    <t>Elektrody</t>
  </si>
  <si>
    <t>Epichlorohydryna</t>
  </si>
  <si>
    <t>Estry metylowe wyższych kwasów tłuszczowych (FAME)</t>
  </si>
  <si>
    <t>Etanol</t>
  </si>
  <si>
    <t>ETBE</t>
  </si>
  <si>
    <t>Etylobenzen</t>
  </si>
  <si>
    <t>ETYLOHEKSANOL</t>
  </si>
  <si>
    <t>EURODIESEL</t>
  </si>
  <si>
    <t>Fenol</t>
  </si>
  <si>
    <t>FILTRAT Z GACZU</t>
  </si>
  <si>
    <t>FILTRAT Z GACZU CIĘŻKIEGO</t>
  </si>
  <si>
    <t>FILTRAT Z GACZU ŚREDNIEGO</t>
  </si>
  <si>
    <t>Fosforyty</t>
  </si>
  <si>
    <t>FRAKCJA C4 POPIROLITYCZNA</t>
  </si>
  <si>
    <t>Frakcja dolna.</t>
  </si>
  <si>
    <t>Frakcja heksanowa</t>
  </si>
  <si>
    <t>FRAKCJA KSYLENOWA</t>
  </si>
  <si>
    <t>FRAKCJA PARAFINOWA</t>
  </si>
  <si>
    <t xml:space="preserve">Frakcja parafinowa </t>
  </si>
  <si>
    <t>FRAKCJA PARAFINOWA OP</t>
  </si>
  <si>
    <t>FRAKCJA SLOPOWA</t>
  </si>
  <si>
    <t>Furaldehyd</t>
  </si>
  <si>
    <t>GACZ CIĘŻKI 6,5/150</t>
  </si>
  <si>
    <t>GACZ CIĘŻKI 6,5/200</t>
  </si>
  <si>
    <t>GACZ LEKKI 2</t>
  </si>
  <si>
    <t>GACZ LEKKI 2-4</t>
  </si>
  <si>
    <t>Gacz parafinowy</t>
  </si>
  <si>
    <t>Gacz parafinowy PROWAX 312</t>
  </si>
  <si>
    <t>Gacz parafinowy PROWAX 401</t>
  </si>
  <si>
    <t>Gacz parafinowy PROWAX 512</t>
  </si>
  <si>
    <t>GACZ ŚREDNI 6</t>
  </si>
  <si>
    <t>GACZ ŚREDNI 6-10</t>
  </si>
  <si>
    <t>Gaz płynny</t>
  </si>
  <si>
    <t>Gliceryna</t>
  </si>
  <si>
    <t>Glikol</t>
  </si>
  <si>
    <t>Granulki, odłamki i proszek marmuru, nawet poddane</t>
  </si>
  <si>
    <t>GUDRON</t>
  </si>
  <si>
    <t>Heksany</t>
  </si>
  <si>
    <t>Ilmenit</t>
  </si>
  <si>
    <t>Izobutan</t>
  </si>
  <si>
    <t>Izobutanol</t>
  </si>
  <si>
    <t>Izobuten</t>
  </si>
  <si>
    <t>JET</t>
  </si>
  <si>
    <t>JET A-1</t>
  </si>
  <si>
    <t>Kamienie pokruszone lub rozłupane</t>
  </si>
  <si>
    <t>Kaolin</t>
  </si>
  <si>
    <t>Kątowniki, kształtowniki i profile, z żeliwa lub s</t>
  </si>
  <si>
    <t>Kęsy stalowe.</t>
  </si>
  <si>
    <t>Klinkier</t>
  </si>
  <si>
    <t>Koks</t>
  </si>
  <si>
    <t>Kołowrotki wędkarskie</t>
  </si>
  <si>
    <t>Kombajny zbożowe</t>
  </si>
  <si>
    <t>Kondensat węglowodorowy PGNiG</t>
  </si>
  <si>
    <t>Konstrukcje i części konstrukcji, z żeliwa lub sta</t>
  </si>
  <si>
    <t>Kontener</t>
  </si>
  <si>
    <t>Kruszywo</t>
  </si>
  <si>
    <t>Kwas azotowy</t>
  </si>
  <si>
    <t>Kwas octowy</t>
  </si>
  <si>
    <t>Kwas siarkowy</t>
  </si>
  <si>
    <t>Kwas siarkowy dymiący</t>
  </si>
  <si>
    <t>Kwas solny spożywczy</t>
  </si>
  <si>
    <t>kwas teraftalowy</t>
  </si>
  <si>
    <t>KWAS TERASTALOWY</t>
  </si>
  <si>
    <t>Lokomotywy i inny tabor szynowy lub jego części</t>
  </si>
  <si>
    <t>LOTOS RED 0.1</t>
  </si>
  <si>
    <t>LPG (B)</t>
  </si>
  <si>
    <t>Ługi odpadowe</t>
  </si>
  <si>
    <t>Materiał nieokreślony</t>
  </si>
  <si>
    <t>METANOL</t>
  </si>
  <si>
    <t>Mieszanina fluksująca V30</t>
  </si>
  <si>
    <t>Mocznik</t>
  </si>
  <si>
    <t>Monoalkilowe estry kwasów tłuszczowych, zawierając</t>
  </si>
  <si>
    <t>MTBE</t>
  </si>
  <si>
    <t>Nadtlenek wodoru</t>
  </si>
  <si>
    <t xml:space="preserve">Nawozy mineralne lub chemiczne. </t>
  </si>
  <si>
    <t xml:space="preserve">Nawozy potasowe, mineralne lub chemiczne </t>
  </si>
  <si>
    <t>Nessol Li 200</t>
  </si>
  <si>
    <t>Nessol Liav 200</t>
  </si>
  <si>
    <t>Nessol Liav 230</t>
  </si>
  <si>
    <t>Nessol Liav250</t>
  </si>
  <si>
    <t>Nitroza</t>
  </si>
  <si>
    <t>Obudowa górnicza</t>
  </si>
  <si>
    <t>Odpad</t>
  </si>
  <si>
    <t>Olej antracenowy</t>
  </si>
  <si>
    <t>Olej bazowy SN 650</t>
  </si>
  <si>
    <t>OLEJ NAPEDOWY I Z - 4 0</t>
  </si>
  <si>
    <t>Olej napędowy do silników diesla</t>
  </si>
  <si>
    <t>OLEJ NAPĘDOWY I Z-40</t>
  </si>
  <si>
    <t>Olej opałowy ciężki</t>
  </si>
  <si>
    <t>OLEJ OPAŁOWY RG 2</t>
  </si>
  <si>
    <t>OLEJ OPAŁOWY RG 3+</t>
  </si>
  <si>
    <t>Olej opałowy super lekki</t>
  </si>
  <si>
    <t>Olej palmowy</t>
  </si>
  <si>
    <t>Olej parafinowy</t>
  </si>
  <si>
    <t>OLEJ PODST.SAE 10/95</t>
  </si>
  <si>
    <t>OLEJ PODST.SAE 30/95</t>
  </si>
  <si>
    <t>OLEJ PODST.SN 140</t>
  </si>
  <si>
    <t>OLEJ PODSTAWOWY 150N</t>
  </si>
  <si>
    <t>OLEJ PODSTAWOWY BS 30/95</t>
  </si>
  <si>
    <t>Olej popirolityczny</t>
  </si>
  <si>
    <t>Olej rzepakowy</t>
  </si>
  <si>
    <t>Olej rzepakowy surowy</t>
  </si>
  <si>
    <t>Olej smarowy nieużywany</t>
  </si>
  <si>
    <t>Olej smarowy używany</t>
  </si>
  <si>
    <t>Olej smołowy</t>
  </si>
  <si>
    <t>OPAL RG 3</t>
  </si>
  <si>
    <t>Ortoftalany Dioktylu</t>
  </si>
  <si>
    <t>Ortoksylen</t>
  </si>
  <si>
    <t>Otoczaki</t>
  </si>
  <si>
    <t>PALIWO LOTNICZE F-34</t>
  </si>
  <si>
    <t>Panele podłogowe, ścienne.</t>
  </si>
  <si>
    <t>Papier siarczanowy</t>
  </si>
  <si>
    <t>PARAFINA 64/30/1,1</t>
  </si>
  <si>
    <t>Paraksylen</t>
  </si>
  <si>
    <t>Petroleum</t>
  </si>
  <si>
    <t>Piasek</t>
  </si>
  <si>
    <t>Piasek kwarcowy</t>
  </si>
  <si>
    <t>Pieprznik jadalny, świeży lub schłodzony</t>
  </si>
  <si>
    <t>Płyta OSB</t>
  </si>
  <si>
    <t>Płyty stalowe</t>
  </si>
  <si>
    <t>Płyty, arkusze, folie, taśmy i pasy, z niekomórkowych polimerów chlorku winylu, zawierające &gt;= 6% masy plastyfikatorów, niewzmocnionych, nielaminowanych, nieosadzonych na podłożu ani niepołączonych w podobny sposób z innymi materiałami, nieobrobione lub obrobione tylko powierzchniowo lub pocięte jedynie na prostokąty lub kwadraty (z wył. wyrobów samoprzylepnych i pokryć podłogowych, ściennych i sufitowych objętych pozycją 3918)</t>
  </si>
  <si>
    <t>Po czyszczeniu</t>
  </si>
  <si>
    <t>Podkłady betonowe</t>
  </si>
  <si>
    <t>Pojazdy mechaniczne do przewozu substancji promieniotwórczych o wysokiej aktywności [Euratom], z silnikiem tłokowym wewnętrznego spalania o zapłonie samoczynnym "wysokoprężnym lub średnioprężnym", o masie całkowitej pojazdu &gt; 5 ton, ale &lt;= 20 t</t>
  </si>
  <si>
    <t>Propan</t>
  </si>
  <si>
    <t>Propen (propylen)</t>
  </si>
  <si>
    <t>Pszenica</t>
  </si>
  <si>
    <t>Pumeks</t>
  </si>
  <si>
    <t>Quantilis 60</t>
  </si>
  <si>
    <t>QUANTILUS 60</t>
  </si>
  <si>
    <t>QUANTILUS 60-S</t>
  </si>
  <si>
    <t>Quantilus T50-S</t>
  </si>
  <si>
    <t>QUANTLUS T50-S</t>
  </si>
  <si>
    <t>RAFINAT A20</t>
  </si>
  <si>
    <t>Ropa naftowa (PGNiG)</t>
  </si>
  <si>
    <t>Różne wyroby przemysłowe (bezpieczne)</t>
  </si>
  <si>
    <t>Ruda żelaza</t>
  </si>
  <si>
    <t>Rudy manganu</t>
  </si>
  <si>
    <t>Rury</t>
  </si>
  <si>
    <t>Rzepak</t>
  </si>
  <si>
    <t>Saletra</t>
  </si>
  <si>
    <t>Saletra amonowo-wapniowa</t>
  </si>
  <si>
    <t>Samochód</t>
  </si>
  <si>
    <t>Siarczany (z wył. sodu, magnezu, glinu, niklu, mie</t>
  </si>
  <si>
    <t>Siarczany; ałuny; nadtlenosiarczany (nadsiarczany)</t>
  </si>
  <si>
    <t>SIARKA</t>
  </si>
  <si>
    <t>Siarka granulowana</t>
  </si>
  <si>
    <t>Siarka płynna</t>
  </si>
  <si>
    <t>Skaleń</t>
  </si>
  <si>
    <t>Słód palony</t>
  </si>
  <si>
    <t>Smoła (prod. bezpieczny)</t>
  </si>
  <si>
    <t>Smoła ciekła (RID)</t>
  </si>
  <si>
    <t>SMOŁY CIEKŁE (SMOŁA KOKSOWNICZA)</t>
  </si>
  <si>
    <t>Sól kamienna</t>
  </si>
  <si>
    <t>Stal - wyroby walcowane płaskie z żeliwa lub stali</t>
  </si>
  <si>
    <t>Stalówki i ich ostrza</t>
  </si>
  <si>
    <t>Styren</t>
  </si>
  <si>
    <t>Styronal</t>
  </si>
  <si>
    <t>Sulfan</t>
  </si>
  <si>
    <t>sztaby i pręty</t>
  </si>
  <si>
    <t>Szyny</t>
  </si>
  <si>
    <t>Śruta rzepakowa</t>
  </si>
  <si>
    <t>Śruta sojowa</t>
  </si>
  <si>
    <t>Tlenek cynku luzem</t>
  </si>
  <si>
    <t>Tlenek etylenu</t>
  </si>
  <si>
    <t>Tlenek glinu</t>
  </si>
  <si>
    <t>Toluen</t>
  </si>
  <si>
    <t>Towar 1</t>
  </si>
  <si>
    <t>Towar 2</t>
  </si>
  <si>
    <t>Wagony próżne</t>
  </si>
  <si>
    <t>Wapno</t>
  </si>
  <si>
    <t>Węgiel brunatny</t>
  </si>
  <si>
    <t>Węgiel kamienny</t>
  </si>
  <si>
    <t>Węglan sodu</t>
  </si>
  <si>
    <t>Węglowodory gazowe (Mieszanina A)</t>
  </si>
  <si>
    <t>Węglowodory gazowe (Mieszanina B)</t>
  </si>
  <si>
    <t>Węglowodory gazowe (Mieszanina C)</t>
  </si>
  <si>
    <t>WĘGLOWODORY GAZOWE (MIESZANINA C)</t>
  </si>
  <si>
    <t>Węglowodory w stanie gazowym, gdzie indziej nieskl</t>
  </si>
  <si>
    <t>Woda amoniakalna</t>
  </si>
  <si>
    <t>Woda destylowana</t>
  </si>
  <si>
    <t>Woda glicerynowa</t>
  </si>
  <si>
    <t>Woda morska i roztwory soli</t>
  </si>
  <si>
    <t>Wodorotlenek sodu</t>
  </si>
  <si>
    <t>WOSK LEKKI NISKOSIARKOWY 2,5</t>
  </si>
  <si>
    <t>WOSK LEKKI NISKOSIARKOWY 2,5+</t>
  </si>
  <si>
    <t>Wymiennik ciepla</t>
  </si>
  <si>
    <t>Wyroby walcowane płaskie z żeliwa lub stali niesto</t>
  </si>
  <si>
    <t>Wyroby walcowane płaskie ze stali stopowej innej niż nierdzewna, o szerokości &gt;= 600 mm, nieobrobione więcej niż walcowane na gorąco, w zwojach (z wył. ze stali krzemowej elektrotechnicznej)</t>
  </si>
  <si>
    <t>xxxx</t>
  </si>
  <si>
    <t>YYYYY</t>
  </si>
  <si>
    <t>Złom</t>
  </si>
  <si>
    <t>Żelazostopy</t>
  </si>
  <si>
    <t>Żużel granulowany</t>
  </si>
  <si>
    <t>Żużel i popiół</t>
  </si>
  <si>
    <t>Żywica</t>
  </si>
  <si>
    <t>Żywice estrowe</t>
  </si>
  <si>
    <t>NIE</t>
  </si>
  <si>
    <t>SK</t>
  </si>
  <si>
    <t>MEZINARODNI ZPRAVA O BRZDENI A VLAKU (ZOB) MIĘDZYNARODOWA KARTA PRÓBY HAMULCA</t>
  </si>
  <si>
    <t>1. Nr pociągu / Cislo vlaku</t>
  </si>
  <si>
    <t>2. Data odjazdu /    Datum ojezdu</t>
  </si>
  <si>
    <t>3. Stacja początkowa / Vychozi stanice</t>
  </si>
  <si>
    <t>4. Stacja końcowa / Konecna stanice</t>
  </si>
  <si>
    <t>0. Nr karty / Cislo listu</t>
  </si>
  <si>
    <t>5. Poznamky / Uwagi</t>
  </si>
  <si>
    <t>Cislo posledniho vozu / Numer ostatniego wagonu:</t>
  </si>
  <si>
    <t>Souprava / Skład</t>
  </si>
  <si>
    <t>Cinnych hnacich vozidel / czynne pojazdy trakcyjne</t>
  </si>
  <si>
    <t>Dopravovanych hnacich vozidel / pojazdy trakcyjne w stanie nieczynnym</t>
  </si>
  <si>
    <t>Vozy celkem / Wagony razem</t>
  </si>
  <si>
    <t>Souprava celkem / Skład razem (B+C)</t>
  </si>
  <si>
    <t>Vlak celkem / Pociąg razem (A+D)</t>
  </si>
  <si>
    <t>A</t>
  </si>
  <si>
    <t>B</t>
  </si>
  <si>
    <t>C</t>
  </si>
  <si>
    <t>D</t>
  </si>
  <si>
    <t>E</t>
  </si>
  <si>
    <t>Pocet vozidel / Liczba pojazdów</t>
  </si>
  <si>
    <t>6.1</t>
  </si>
  <si>
    <t>6.2</t>
  </si>
  <si>
    <t>6.3</t>
  </si>
  <si>
    <t>Hmnost / Masa</t>
  </si>
  <si>
    <t>7.1</t>
  </si>
  <si>
    <t>7.2</t>
  </si>
  <si>
    <t>7.3</t>
  </si>
  <si>
    <t>Brzdici vaha / Masa hamująca</t>
  </si>
  <si>
    <t>8.1</t>
  </si>
  <si>
    <t>8.2</t>
  </si>
  <si>
    <t>8.3</t>
  </si>
  <si>
    <t>Delka vlaku/supravy  / Długość/osie</t>
  </si>
  <si>
    <t>9.1</t>
  </si>
  <si>
    <t>/</t>
  </si>
  <si>
    <t>9.2</t>
  </si>
  <si>
    <t>9.3</t>
  </si>
  <si>
    <t>Siła utrzymująca kN</t>
  </si>
  <si>
    <t>10.1</t>
  </si>
  <si>
    <t>10.2</t>
  </si>
  <si>
    <t>10.3</t>
  </si>
  <si>
    <t>V cinnosti pocet vozidel s brzdou / liczba pojazdów z czynnymi hamulcami</t>
  </si>
  <si>
    <t xml:space="preserve">Liczba hamulców postojowych w pociągu </t>
  </si>
  <si>
    <t>Vypnute brzdy (cislo vozu) / Numery wagonów z wyłączonymi hamulcami</t>
  </si>
  <si>
    <t>K,L,LL</t>
  </si>
  <si>
    <t>G</t>
  </si>
  <si>
    <t>R</t>
  </si>
  <si>
    <t>R+Mg</t>
  </si>
  <si>
    <t>F</t>
  </si>
  <si>
    <t>H</t>
  </si>
  <si>
    <t>I</t>
  </si>
  <si>
    <t>J</t>
  </si>
  <si>
    <t>K</t>
  </si>
  <si>
    <t>L</t>
  </si>
  <si>
    <t>M</t>
  </si>
  <si>
    <t>11.1</t>
  </si>
  <si>
    <t>11.2</t>
  </si>
  <si>
    <t>11.3</t>
  </si>
  <si>
    <t>Draha / Kolej</t>
  </si>
  <si>
    <t>Zeleznicni stanice vychozi / nacestina      Stacja początkowa / na drodze przebiegu</t>
  </si>
  <si>
    <t>Rezim brzdeni  / Nastawienie hamulców</t>
  </si>
  <si>
    <t>Potrebna brzdici / Wymagany % masy hamującej</t>
  </si>
  <si>
    <t>Skutecna brzdici / Rzeczywisty % masy hamującej</t>
  </si>
  <si>
    <t>Chybejici brzdici / Brakujący % masy hamującej</t>
  </si>
  <si>
    <t>Podpisy</t>
  </si>
  <si>
    <t>Cislo vedouciho hnaciho vozidla / Numer prowadzącego pojazdu trakcyjnego</t>
  </si>
  <si>
    <t>Zamestnance, ktery vyplnuje/doplnuje ZOB  / Pracownika wypełniającego kartę próby hamulca</t>
  </si>
  <si>
    <t>Strojvedouciho / Maszynisty</t>
  </si>
  <si>
    <t>Zamestnance, ktery overil / pracownika wykonującego próbę hamulca</t>
  </si>
  <si>
    <t>N</t>
  </si>
  <si>
    <t>O</t>
  </si>
  <si>
    <t xml:space="preserve">P </t>
  </si>
  <si>
    <t>T</t>
  </si>
  <si>
    <t>U</t>
  </si>
  <si>
    <t>12.1</t>
  </si>
  <si>
    <t>12.2</t>
  </si>
  <si>
    <t>12.3</t>
  </si>
  <si>
    <t>Zacatek / Rozpoczęcie</t>
  </si>
  <si>
    <t>Konec / Zakończenie</t>
  </si>
  <si>
    <t>Data</t>
  </si>
  <si>
    <t>Tesnost soupravy (ubytek tlaku) / Szczelność pociągu (spadek ciśnienia)</t>
  </si>
  <si>
    <t>Ciśnienie powietrza na końcu składu</t>
  </si>
  <si>
    <t>hod./godz:</t>
  </si>
  <si>
    <t>0,06MPa</t>
  </si>
  <si>
    <t>0,49 MPa</t>
  </si>
  <si>
    <t>14 Cislo posledniho vozu / Numer ostatniego wagonu</t>
  </si>
  <si>
    <t>15 Nejvyssi rychlost soupravy vozu / Największa prędkość jazdy składu pociągu</t>
  </si>
  <si>
    <t>Vozmistr / Rewident (podpis)</t>
  </si>
  <si>
    <t>90 km/h</t>
  </si>
  <si>
    <t>16 Nebezpecne veci ve vlaku - RID / Materiały niebezpieczne - RID</t>
  </si>
  <si>
    <t>16.1 Cislo vozu s RID /                                  Nry wagonów z RID</t>
  </si>
  <si>
    <t>16.2 UN -cislo /                                          kod towaru wg UN</t>
  </si>
  <si>
    <t>17 Przesyłka nadzwyczajna w pociągu (szczegóły patrz wykaz wagonów R7)</t>
  </si>
  <si>
    <t>69 Datum a cas prekroceni hranice: / Data i godzina przekroczenia granicy:</t>
  </si>
  <si>
    <t xml:space="preserve">      Ano / Tak      O        Ne/Nie   O</t>
  </si>
  <si>
    <t>….................................................</t>
  </si>
  <si>
    <t>…..........................................................</t>
  </si>
  <si>
    <t>………………………………………………..</t>
  </si>
  <si>
    <t>…………………………………………..</t>
  </si>
  <si>
    <t xml:space="preserve">Próżne </t>
  </si>
  <si>
    <t>Ea</t>
  </si>
  <si>
    <t>PETROVICE U KARVINE</t>
  </si>
  <si>
    <t>INTER CARGO</t>
  </si>
  <si>
    <r>
      <t>Rodzaj próby</t>
    </r>
    <r>
      <rPr>
        <sz val="9"/>
        <color indexed="8"/>
        <rFont val="Calibri"/>
        <family val="2"/>
        <charset val="238"/>
      </rPr>
      <t>1)</t>
    </r>
    <r>
      <rPr>
        <sz val="14"/>
        <color indexed="8"/>
        <rFont val="Calibri"/>
        <family val="2"/>
        <charset val="238"/>
      </rPr>
      <t xml:space="preserve"> (S, U)</t>
    </r>
  </si>
  <si>
    <t>MATERIAŁY NIEBEZPIECZNE W POCIĄGU - RID    O TAK O NIE</t>
  </si>
  <si>
    <t>43246/444516</t>
  </si>
  <si>
    <t>DĄBROWA GÓRN.TOW.</t>
  </si>
  <si>
    <t>15.02.2019r</t>
  </si>
  <si>
    <t>g.20:00:00</t>
  </si>
  <si>
    <t>E183-036</t>
  </si>
  <si>
    <t>315659537064</t>
  </si>
  <si>
    <t>ZEBRZYDOWICE</t>
  </si>
  <si>
    <t>PAWŁOWICE</t>
  </si>
  <si>
    <t>02.09.2018r</t>
  </si>
  <si>
    <t>999999999</t>
  </si>
  <si>
    <t>maszynista</t>
  </si>
  <si>
    <t>rewident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</si>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</sst>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 00\ 0000\ 000\ &quot;-&quot;\ 0"/>
    <numFmt numFmtId="165" formatCode="0.0%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2"/>
      <color theme="1"/>
      <name val="Wingdings"/>
      <charset val="2"/>
    </font>
    <font>
      <i/>
      <sz val="18"/>
      <color theme="1"/>
      <name val="Arial Narrow"/>
      <family val="2"/>
      <charset val="238"/>
    </font>
    <font>
      <sz val="18"/>
      <color theme="1"/>
      <name val="Arial Narrow"/>
      <family val="2"/>
      <charset val="238"/>
    </font>
    <font>
      <sz val="2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3"/>
      <name val="Arial"/>
      <family val="2"/>
      <charset val="238"/>
    </font>
    <font>
      <sz val="13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4.5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3"/>
      <color indexed="10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2"/>
      <color theme="1"/>
      <name val="Symbol"/>
      <family val="1"/>
      <charset val="2"/>
    </font>
    <font>
      <sz val="16"/>
      <color theme="1"/>
      <name val="Symbol"/>
      <family val="1"/>
      <charset val="2"/>
    </font>
    <font>
      <sz val="1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72">
    <xf numFmtId="0" fontId="0" fillId="0" borderId="0" xfId="0"/>
    <xf numFmtId="0" fontId="4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68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24" fillId="0" borderId="30" xfId="2" applyFont="1" applyBorder="1" applyAlignment="1" applyProtection="1">
      <alignment horizontal="center" vertical="center"/>
    </xf>
    <xf numFmtId="1" fontId="25" fillId="0" borderId="30" xfId="2" applyNumberFormat="1" applyFont="1" applyBorder="1" applyAlignment="1" applyProtection="1">
      <alignment horizontal="center" vertical="center"/>
    </xf>
    <xf numFmtId="0" fontId="24" fillId="0" borderId="30" xfId="2" applyFont="1" applyBorder="1" applyAlignment="1" applyProtection="1">
      <alignment vertical="center"/>
    </xf>
    <xf numFmtId="0" fontId="26" fillId="0" borderId="2" xfId="0" applyFont="1" applyBorder="1" applyAlignment="1" applyProtection="1">
      <alignment horizontal="center" vertical="center"/>
    </xf>
    <xf numFmtId="0" fontId="24" fillId="0" borderId="2" xfId="2" applyFont="1" applyBorder="1" applyAlignment="1" applyProtection="1">
      <alignment horizontal="center" vertical="center"/>
    </xf>
    <xf numFmtId="1" fontId="26" fillId="0" borderId="43" xfId="1" applyNumberFormat="1" applyFont="1" applyBorder="1" applyAlignment="1" applyProtection="1">
      <alignment horizontal="center" vertical="center" shrinkToFit="1"/>
    </xf>
    <xf numFmtId="1" fontId="26" fillId="0" borderId="43" xfId="2" applyNumberFormat="1" applyFont="1" applyBorder="1" applyAlignment="1" applyProtection="1">
      <alignment horizontal="center" vertical="center" shrinkToFit="1"/>
    </xf>
    <xf numFmtId="1" fontId="27" fillId="0" borderId="43" xfId="2" applyNumberFormat="1" applyFont="1" applyBorder="1" applyAlignment="1" applyProtection="1">
      <alignment horizontal="center" vertical="center" shrinkToFit="1"/>
    </xf>
    <xf numFmtId="1" fontId="26" fillId="4" borderId="43" xfId="2" applyNumberFormat="1" applyFont="1" applyFill="1" applyBorder="1" applyAlignment="1" applyProtection="1">
      <alignment horizontal="center" vertical="center" shrinkToFit="1"/>
    </xf>
    <xf numFmtId="1" fontId="26" fillId="3" borderId="43" xfId="2" applyNumberFormat="1" applyFont="1" applyFill="1" applyBorder="1" applyAlignment="1" applyProtection="1">
      <alignment horizontal="center" vertical="center" shrinkToFit="1"/>
    </xf>
    <xf numFmtId="2" fontId="4" fillId="0" borderId="43" xfId="0" applyNumberFormat="1" applyFont="1" applyBorder="1" applyAlignment="1" applyProtection="1">
      <alignment horizontal="center" vertical="center" shrinkToFit="1"/>
      <protection locked="0"/>
    </xf>
    <xf numFmtId="2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56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1" fontId="15" fillId="0" borderId="43" xfId="0" applyNumberFormat="1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1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right"/>
    </xf>
    <xf numFmtId="0" fontId="0" fillId="0" borderId="24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/>
    </xf>
    <xf numFmtId="0" fontId="0" fillId="0" borderId="28" xfId="0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right"/>
    </xf>
    <xf numFmtId="0" fontId="0" fillId="0" borderId="31" xfId="0" applyBorder="1" applyAlignment="1" applyProtection="1">
      <alignment horizontal="center" vertical="center"/>
    </xf>
    <xf numFmtId="0" fontId="7" fillId="0" borderId="49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7" fillId="0" borderId="4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5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3" fontId="13" fillId="0" borderId="15" xfId="0" applyNumberFormat="1" applyFont="1" applyBorder="1" applyAlignment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2" fontId="4" fillId="0" borderId="21" xfId="0" applyNumberFormat="1" applyFont="1" applyBorder="1" applyAlignment="1" applyProtection="1">
      <alignment horizontal="center" vertical="center" shrinkToFit="1"/>
    </xf>
    <xf numFmtId="2" fontId="4" fillId="0" borderId="43" xfId="0" applyNumberFormat="1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2" fontId="4" fillId="0" borderId="2" xfId="0" applyNumberFormat="1" applyFont="1" applyBorder="1" applyAlignment="1" applyProtection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/>
    </xf>
    <xf numFmtId="2" fontId="4" fillId="0" borderId="23" xfId="0" applyNumberFormat="1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9" fillId="0" borderId="43" xfId="0" applyFont="1" applyBorder="1" applyAlignment="1" applyProtection="1">
      <alignment vertical="center"/>
    </xf>
    <xf numFmtId="1" fontId="15" fillId="0" borderId="43" xfId="0" applyNumberFormat="1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/>
    <xf numFmtId="0" fontId="22" fillId="0" borderId="2" xfId="0" applyFont="1" applyBorder="1" applyAlignment="1" applyProtection="1">
      <alignment horizontal="center" vertical="center"/>
    </xf>
    <xf numFmtId="1" fontId="23" fillId="0" borderId="30" xfId="0" applyNumberFormat="1" applyFont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6" fillId="0" borderId="0" xfId="0" applyFont="1"/>
    <xf numFmtId="49" fontId="6" fillId="0" borderId="0" xfId="0" applyNumberFormat="1" applyFont="1"/>
    <xf numFmtId="49" fontId="0" fillId="0" borderId="0" xfId="0" applyNumberFormat="1"/>
    <xf numFmtId="0" fontId="29" fillId="0" borderId="0" xfId="0" applyFont="1"/>
    <xf numFmtId="1" fontId="13" fillId="5" borderId="36" xfId="0" applyNumberFormat="1" applyFont="1" applyFill="1" applyBorder="1" applyAlignment="1" applyProtection="1">
      <alignment vertical="center"/>
      <protection locked="0"/>
    </xf>
    <xf numFmtId="1" fontId="13" fillId="5" borderId="56" xfId="0" applyNumberFormat="1" applyFont="1" applyFill="1" applyBorder="1" applyAlignment="1" applyProtection="1">
      <alignment vertical="center"/>
      <protection locked="0"/>
    </xf>
    <xf numFmtId="2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14" fillId="5" borderId="43" xfId="0" applyFont="1" applyFill="1" applyBorder="1" applyAlignment="1" applyProtection="1">
      <alignment horizontal="center" vertical="center" shrinkToFit="1"/>
      <protection locked="0"/>
    </xf>
    <xf numFmtId="2" fontId="14" fillId="5" borderId="43" xfId="0" applyNumberFormat="1" applyFont="1" applyFill="1" applyBorder="1" applyAlignment="1" applyProtection="1">
      <alignment horizontal="center" vertical="center" shrinkToFit="1"/>
      <protection locked="0"/>
    </xf>
    <xf numFmtId="2" fontId="13" fillId="5" borderId="43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43" xfId="0" applyFont="1" applyFill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2" fontId="14" fillId="5" borderId="1" xfId="0" applyNumberFormat="1" applyFont="1" applyFill="1" applyBorder="1" applyAlignment="1" applyProtection="1">
      <alignment horizontal="center" vertical="center"/>
      <protection locked="0"/>
    </xf>
    <xf numFmtId="1" fontId="16" fillId="5" borderId="2" xfId="0" applyNumberFormat="1" applyFont="1" applyFill="1" applyBorder="1" applyAlignment="1" applyProtection="1">
      <alignment vertical="center" shrinkToFit="1"/>
      <protection locked="0"/>
    </xf>
    <xf numFmtId="0" fontId="13" fillId="5" borderId="2" xfId="0" applyFont="1" applyFill="1" applyBorder="1" applyAlignment="1" applyProtection="1">
      <alignment horizontal="center" vertical="center" shrinkToFit="1"/>
      <protection locked="0"/>
    </xf>
    <xf numFmtId="0" fontId="14" fillId="5" borderId="2" xfId="0" applyFont="1" applyFill="1" applyBorder="1" applyAlignment="1" applyProtection="1">
      <alignment horizontal="center" vertical="center" shrinkToFit="1"/>
      <protection locked="0"/>
    </xf>
    <xf numFmtId="2" fontId="14" fillId="5" borderId="2" xfId="0" applyNumberFormat="1" applyFont="1" applyFill="1" applyBorder="1" applyAlignment="1" applyProtection="1">
      <alignment horizontal="center" vertical="center" shrinkToFit="1"/>
      <protection locked="0"/>
    </xf>
    <xf numFmtId="2" fontId="4" fillId="5" borderId="2" xfId="0" applyNumberFormat="1" applyFont="1" applyFill="1" applyBorder="1" applyAlignment="1" applyProtection="1">
      <alignment horizontal="center" vertical="center" shrinkToFit="1"/>
      <protection locked="0"/>
    </xf>
    <xf numFmtId="2" fontId="13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1" fontId="16" fillId="5" borderId="43" xfId="0" applyNumberFormat="1" applyFont="1" applyFill="1" applyBorder="1" applyAlignment="1" applyProtection="1">
      <alignment vertical="center" shrinkToFit="1"/>
      <protection locked="0"/>
    </xf>
    <xf numFmtId="2" fontId="4" fillId="5" borderId="4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1" fontId="16" fillId="5" borderId="30" xfId="0" applyNumberFormat="1" applyFont="1" applyFill="1" applyBorder="1" applyAlignment="1" applyProtection="1">
      <alignment vertical="center" shrinkToFit="1"/>
      <protection locked="0"/>
    </xf>
    <xf numFmtId="0" fontId="13" fillId="5" borderId="30" xfId="0" applyFont="1" applyFill="1" applyBorder="1" applyAlignment="1" applyProtection="1">
      <alignment horizontal="center" vertical="center" shrinkToFit="1"/>
      <protection locked="0"/>
    </xf>
    <xf numFmtId="0" fontId="14" fillId="5" borderId="30" xfId="0" applyFont="1" applyFill="1" applyBorder="1" applyAlignment="1" applyProtection="1">
      <alignment horizontal="center" vertical="center" shrinkToFit="1"/>
      <protection locked="0"/>
    </xf>
    <xf numFmtId="2" fontId="14" fillId="5" borderId="30" xfId="0" applyNumberFormat="1" applyFont="1" applyFill="1" applyBorder="1" applyAlignment="1" applyProtection="1">
      <alignment horizontal="center" vertical="center" shrinkToFit="1"/>
      <protection locked="0"/>
    </xf>
    <xf numFmtId="2" fontId="4" fillId="5" borderId="30" xfId="0" applyNumberFormat="1" applyFont="1" applyFill="1" applyBorder="1" applyAlignment="1" applyProtection="1">
      <alignment horizontal="center" vertical="center" shrinkToFit="1"/>
      <protection locked="0"/>
    </xf>
    <xf numFmtId="2" fontId="13" fillId="5" borderId="30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2" fontId="13" fillId="6" borderId="2" xfId="0" applyNumberFormat="1" applyFont="1" applyFill="1" applyBorder="1" applyAlignment="1" applyProtection="1">
      <alignment horizontal="center" vertical="center"/>
      <protection locked="0"/>
    </xf>
    <xf numFmtId="2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4" fillId="6" borderId="43" xfId="0" applyFont="1" applyFill="1" applyBorder="1" applyAlignment="1" applyProtection="1">
      <alignment horizontal="center" vertical="center" shrinkToFit="1"/>
      <protection locked="0"/>
    </xf>
    <xf numFmtId="0" fontId="14" fillId="6" borderId="2" xfId="0" applyFont="1" applyFill="1" applyBorder="1" applyAlignment="1" applyProtection="1">
      <alignment horizontal="center" vertical="center" shrinkToFit="1"/>
      <protection locked="0"/>
    </xf>
    <xf numFmtId="0" fontId="14" fillId="6" borderId="30" xfId="0" applyFont="1" applyFill="1" applyBorder="1" applyAlignment="1" applyProtection="1">
      <alignment horizontal="center" vertical="center" shrinkToFit="1"/>
      <protection locked="0"/>
    </xf>
    <xf numFmtId="0" fontId="7" fillId="6" borderId="43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30" xfId="0" applyFont="1" applyFill="1" applyBorder="1" applyAlignment="1" applyProtection="1">
      <alignment horizontal="center" vertical="center" shrinkToFit="1"/>
      <protection locked="0"/>
    </xf>
    <xf numFmtId="0" fontId="13" fillId="6" borderId="43" xfId="0" applyFont="1" applyFill="1" applyBorder="1" applyAlignment="1" applyProtection="1">
      <alignment horizontal="center" vertical="center" shrinkToFit="1"/>
      <protection locked="0"/>
    </xf>
    <xf numFmtId="0" fontId="13" fillId="6" borderId="2" xfId="0" applyFont="1" applyFill="1" applyBorder="1" applyAlignment="1" applyProtection="1">
      <alignment horizontal="center" vertical="center" shrinkToFit="1"/>
      <protection locked="0"/>
    </xf>
    <xf numFmtId="0" fontId="13" fillId="6" borderId="30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/>
    <xf numFmtId="49" fontId="31" fillId="0" borderId="2" xfId="0" applyNumberFormat="1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0" fillId="0" borderId="0" xfId="0" applyFont="1" applyAlignment="1"/>
    <xf numFmtId="49" fontId="30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8" fillId="0" borderId="64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0" fillId="0" borderId="0" xfId="0" applyFont="1" applyBorder="1"/>
    <xf numFmtId="0" fontId="13" fillId="5" borderId="4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6" borderId="2" xfId="0" applyNumberFormat="1" applyFont="1" applyFill="1" applyBorder="1" applyAlignment="1" applyProtection="1">
      <alignment horizontal="center" vertical="center"/>
      <protection locked="0"/>
    </xf>
    <xf numFmtId="1" fontId="16" fillId="5" borderId="36" xfId="0" applyNumberFormat="1" applyFont="1" applyFill="1" applyBorder="1" applyAlignment="1" applyProtection="1">
      <alignment vertical="center"/>
      <protection locked="0"/>
    </xf>
    <xf numFmtId="0" fontId="36" fillId="0" borderId="2" xfId="2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6" fillId="0" borderId="1" xfId="2" applyFont="1" applyBorder="1" applyAlignment="1" applyProtection="1">
      <alignment horizontal="center" vertical="center"/>
      <protection locked="0"/>
    </xf>
    <xf numFmtId="1" fontId="38" fillId="0" borderId="1" xfId="2" applyNumberFormat="1" applyFont="1" applyBorder="1" applyAlignment="1" applyProtection="1">
      <alignment horizontal="center" vertical="center"/>
      <protection locked="0"/>
    </xf>
    <xf numFmtId="0" fontId="36" fillId="0" borderId="1" xfId="2" applyFont="1" applyBorder="1" applyAlignment="1" applyProtection="1">
      <alignment vertical="center"/>
      <protection locked="0"/>
    </xf>
    <xf numFmtId="1" fontId="37" fillId="0" borderId="43" xfId="1" applyNumberFormat="1" applyFont="1" applyBorder="1" applyAlignment="1" applyProtection="1">
      <alignment horizontal="center" vertical="center" shrinkToFit="1"/>
      <protection locked="0"/>
    </xf>
    <xf numFmtId="1" fontId="37" fillId="0" borderId="43" xfId="2" applyNumberFormat="1" applyFont="1" applyBorder="1" applyAlignment="1" applyProtection="1">
      <alignment horizontal="center" vertical="center" shrinkToFit="1"/>
      <protection locked="0"/>
    </xf>
    <xf numFmtId="1" fontId="39" fillId="0" borderId="43" xfId="2" applyNumberFormat="1" applyFont="1" applyBorder="1" applyAlignment="1" applyProtection="1">
      <alignment horizontal="center" vertical="center" shrinkToFit="1"/>
      <protection locked="0"/>
    </xf>
    <xf numFmtId="1" fontId="37" fillId="4" borderId="43" xfId="2" applyNumberFormat="1" applyFont="1" applyFill="1" applyBorder="1" applyAlignment="1" applyProtection="1">
      <alignment horizontal="center" vertical="center" shrinkToFit="1"/>
      <protection locked="0"/>
    </xf>
    <xf numFmtId="1" fontId="37" fillId="3" borderId="43" xfId="2" applyNumberFormat="1" applyFont="1" applyFill="1" applyBorder="1" applyAlignment="1" applyProtection="1">
      <alignment horizontal="center" vertical="center" shrinkToFit="1"/>
      <protection locked="0"/>
    </xf>
    <xf numFmtId="1" fontId="37" fillId="0" borderId="2" xfId="1" applyNumberFormat="1" applyFont="1" applyBorder="1" applyAlignment="1" applyProtection="1">
      <alignment horizontal="center" vertical="center" shrinkToFit="1"/>
      <protection locked="0"/>
    </xf>
    <xf numFmtId="1" fontId="37" fillId="0" borderId="2" xfId="2" applyNumberFormat="1" applyFont="1" applyBorder="1" applyAlignment="1" applyProtection="1">
      <alignment horizontal="center" vertical="center" shrinkToFit="1"/>
      <protection locked="0"/>
    </xf>
    <xf numFmtId="1" fontId="39" fillId="0" borderId="2" xfId="2" applyNumberFormat="1" applyFont="1" applyBorder="1" applyAlignment="1" applyProtection="1">
      <alignment horizontal="center" vertical="center" shrinkToFit="1"/>
      <protection locked="0"/>
    </xf>
    <xf numFmtId="1" fontId="37" fillId="4" borderId="2" xfId="2" applyNumberFormat="1" applyFont="1" applyFill="1" applyBorder="1" applyAlignment="1" applyProtection="1">
      <alignment horizontal="center" vertical="center" shrinkToFit="1"/>
      <protection locked="0"/>
    </xf>
    <xf numFmtId="1" fontId="37" fillId="3" borderId="2" xfId="2" applyNumberFormat="1" applyFont="1" applyFill="1" applyBorder="1" applyAlignment="1" applyProtection="1">
      <alignment horizontal="center" vertical="center" shrinkToFit="1"/>
      <protection locked="0"/>
    </xf>
    <xf numFmtId="1" fontId="37" fillId="0" borderId="30" xfId="1" applyNumberFormat="1" applyFont="1" applyBorder="1" applyAlignment="1" applyProtection="1">
      <alignment horizontal="center" vertical="center" shrinkToFit="1"/>
      <protection locked="0"/>
    </xf>
    <xf numFmtId="1" fontId="37" fillId="0" borderId="30" xfId="2" applyNumberFormat="1" applyFont="1" applyBorder="1" applyAlignment="1" applyProtection="1">
      <alignment horizontal="center" vertical="center" shrinkToFit="1"/>
      <protection locked="0"/>
    </xf>
    <xf numFmtId="1" fontId="39" fillId="0" borderId="30" xfId="2" applyNumberFormat="1" applyFont="1" applyBorder="1" applyAlignment="1" applyProtection="1">
      <alignment horizontal="center" vertical="center" shrinkToFit="1"/>
      <protection locked="0"/>
    </xf>
    <xf numFmtId="1" fontId="37" fillId="4" borderId="30" xfId="2" applyNumberFormat="1" applyFont="1" applyFill="1" applyBorder="1" applyAlignment="1" applyProtection="1">
      <alignment horizontal="center" vertical="center" shrinkToFit="1"/>
      <protection locked="0"/>
    </xf>
    <xf numFmtId="1" fontId="37" fillId="3" borderId="30" xfId="2" applyNumberFormat="1" applyFont="1" applyFill="1" applyBorder="1" applyAlignment="1" applyProtection="1">
      <alignment horizontal="center" vertical="center" shrinkToFit="1"/>
      <protection locked="0"/>
    </xf>
    <xf numFmtId="1" fontId="4" fillId="0" borderId="43" xfId="0" applyNumberFormat="1" applyFont="1" applyBorder="1" applyAlignment="1" applyProtection="1">
      <alignment horizontal="center" vertical="center" shrinkToFit="1"/>
    </xf>
    <xf numFmtId="1" fontId="4" fillId="0" borderId="2" xfId="0" applyNumberFormat="1" applyFont="1" applyBorder="1" applyAlignment="1" applyProtection="1">
      <alignment horizontal="center" vertical="center" shrinkToFit="1"/>
    </xf>
    <xf numFmtId="0" fontId="4" fillId="0" borderId="43" xfId="0" applyFont="1" applyBorder="1" applyAlignment="1" applyProtection="1">
      <alignment horizontal="center" vertical="center" shrinkToFit="1"/>
    </xf>
    <xf numFmtId="0" fontId="4" fillId="0" borderId="72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1" fontId="4" fillId="0" borderId="2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2" fontId="4" fillId="0" borderId="23" xfId="0" applyNumberFormat="1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164" fontId="14" fillId="0" borderId="36" xfId="0" applyNumberFormat="1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</xf>
    <xf numFmtId="0" fontId="14" fillId="0" borderId="56" xfId="0" applyFont="1" applyBorder="1" applyAlignment="1" applyProtection="1">
      <alignment horizontal="center" vertical="center"/>
    </xf>
    <xf numFmtId="164" fontId="14" fillId="0" borderId="22" xfId="0" applyNumberFormat="1" applyFont="1" applyBorder="1" applyAlignment="1" applyProtection="1">
      <alignment horizontal="center" vertical="center" shrinkToFit="1"/>
    </xf>
    <xf numFmtId="164" fontId="14" fillId="0" borderId="26" xfId="0" applyNumberFormat="1" applyFont="1" applyBorder="1" applyAlignment="1" applyProtection="1">
      <alignment horizontal="center" vertical="center" shrinkToFit="1"/>
    </xf>
    <xf numFmtId="49" fontId="14" fillId="0" borderId="2" xfId="0" applyNumberFormat="1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3" xfId="0" applyFont="1" applyBorder="1"/>
    <xf numFmtId="0" fontId="0" fillId="0" borderId="4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7" xfId="0" applyFont="1" applyBorder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2" borderId="30" xfId="0" applyFont="1" applyFill="1" applyBorder="1"/>
    <xf numFmtId="0" fontId="0" fillId="2" borderId="47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46" xfId="0" applyNumberFormat="1" applyFont="1" applyBorder="1" applyAlignment="1">
      <alignment horizontal="center" vertical="center"/>
    </xf>
    <xf numFmtId="1" fontId="7" fillId="5" borderId="36" xfId="0" applyNumberFormat="1" applyFont="1" applyFill="1" applyBorder="1" applyAlignment="1" applyProtection="1">
      <alignment vertical="center"/>
      <protection locked="0"/>
    </xf>
    <xf numFmtId="3" fontId="7" fillId="0" borderId="15" xfId="0" applyNumberFormat="1" applyFont="1" applyBorder="1" applyAlignment="1" applyProtection="1">
      <alignment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  <xf numFmtId="2" fontId="7" fillId="6" borderId="2" xfId="0" applyNumberFormat="1" applyFont="1" applyFill="1" applyBorder="1" applyAlignment="1" applyProtection="1">
      <alignment horizontal="center" vertical="center"/>
      <protection locked="0"/>
    </xf>
    <xf numFmtId="2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20" fontId="1" fillId="0" borderId="40" xfId="0" applyNumberFormat="1" applyFont="1" applyBorder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42" xfId="0" applyBorder="1" applyAlignment="1" applyProtection="1">
      <alignment horizontal="right" vertical="center"/>
      <protection locked="0"/>
    </xf>
    <xf numFmtId="0" fontId="0" fillId="0" borderId="64" xfId="0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0" fillId="0" borderId="63" xfId="0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14" fontId="35" fillId="0" borderId="1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5" fillId="5" borderId="15" xfId="0" applyFont="1" applyFill="1" applyBorder="1" applyAlignment="1" applyProtection="1">
      <alignment horizontal="center" vertical="center"/>
      <protection locked="0"/>
    </xf>
    <xf numFmtId="0" fontId="35" fillId="5" borderId="27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35" fillId="0" borderId="39" xfId="0" applyFont="1" applyBorder="1" applyAlignment="1" applyProtection="1">
      <alignment horizontal="center" vertical="center"/>
      <protection locked="0"/>
    </xf>
    <xf numFmtId="0" fontId="35" fillId="0" borderId="46" xfId="0" applyFon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36" fillId="0" borderId="2" xfId="2" applyFont="1" applyBorder="1" applyAlignment="1" applyProtection="1">
      <alignment horizontal="center" vertical="center" wrapText="1"/>
      <protection locked="0"/>
    </xf>
    <xf numFmtId="0" fontId="36" fillId="0" borderId="2" xfId="2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64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63" xfId="0" applyFont="1" applyBorder="1" applyAlignment="1" applyProtection="1">
      <alignment horizontal="center" vertical="top"/>
      <protection locked="0"/>
    </xf>
    <xf numFmtId="0" fontId="7" fillId="0" borderId="13" xfId="0" applyFont="1" applyBorder="1" applyAlignment="1" applyProtection="1">
      <alignment horizontal="center" vertical="top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1" fontId="23" fillId="0" borderId="30" xfId="0" applyNumberFormat="1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</xf>
    <xf numFmtId="0" fontId="35" fillId="0" borderId="27" xfId="0" applyFont="1" applyBorder="1" applyAlignment="1" applyProtection="1">
      <alignment horizontal="center" vertical="center"/>
    </xf>
    <xf numFmtId="14" fontId="35" fillId="0" borderId="15" xfId="0" applyNumberFormat="1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35" fillId="0" borderId="39" xfId="0" applyFont="1" applyBorder="1" applyAlignment="1" applyProtection="1">
      <alignment horizontal="center" vertical="center"/>
    </xf>
    <xf numFmtId="0" fontId="35" fillId="0" borderId="46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right" vertical="center"/>
    </xf>
    <xf numFmtId="0" fontId="0" fillId="0" borderId="42" xfId="0" applyBorder="1" applyAlignment="1" applyProtection="1">
      <alignment horizontal="right" vertical="center"/>
    </xf>
    <xf numFmtId="0" fontId="0" fillId="0" borderId="64" xfId="0" applyBorder="1" applyAlignment="1" applyProtection="1">
      <alignment horizontal="right" vertical="center"/>
    </xf>
    <xf numFmtId="0" fontId="0" fillId="0" borderId="61" xfId="0" applyBorder="1" applyAlignment="1" applyProtection="1">
      <alignment horizontal="right" vertical="center"/>
    </xf>
    <xf numFmtId="0" fontId="0" fillId="0" borderId="63" xfId="0" applyBorder="1" applyAlignment="1" applyProtection="1">
      <alignment horizontal="right" vertical="center"/>
    </xf>
    <xf numFmtId="0" fontId="0" fillId="0" borderId="6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1" fontId="23" fillId="0" borderId="30" xfId="0" applyNumberFormat="1" applyFont="1" applyBorder="1" applyAlignment="1" applyProtection="1">
      <alignment horizontal="center" vertical="center"/>
    </xf>
    <xf numFmtId="0" fontId="23" fillId="0" borderId="30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28" fillId="0" borderId="2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0" fontId="7" fillId="0" borderId="64" xfId="0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0" fontId="7" fillId="0" borderId="63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center" vertical="top"/>
    </xf>
    <xf numFmtId="0" fontId="0" fillId="0" borderId="49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9" fillId="0" borderId="4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0" fillId="0" borderId="49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37" xfId="0" applyFont="1" applyBorder="1" applyAlignment="1">
      <alignment horizontal="center" vertical="top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14" fillId="0" borderId="41" xfId="0" applyNumberFormat="1" applyFont="1" applyBorder="1" applyAlignment="1" applyProtection="1">
      <alignment horizontal="center" vertical="center"/>
      <protection locked="0"/>
    </xf>
    <xf numFmtId="0" fontId="14" fillId="0" borderId="43" xfId="0" applyNumberFormat="1" applyFont="1" applyBorder="1" applyAlignment="1" applyProtection="1">
      <alignment horizontal="center" vertical="center"/>
      <protection locked="0"/>
    </xf>
    <xf numFmtId="3" fontId="14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15" xfId="0" applyNumberFormat="1" applyFont="1" applyBorder="1" applyAlignment="1" applyProtection="1">
      <alignment horizontal="center" vertical="center"/>
      <protection locked="0"/>
    </xf>
    <xf numFmtId="3" fontId="14" fillId="0" borderId="25" xfId="0" applyNumberFormat="1" applyFont="1" applyBorder="1" applyAlignment="1" applyProtection="1">
      <alignment horizontal="center" vertical="center"/>
      <protection locked="0"/>
    </xf>
    <xf numFmtId="0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6" xfId="0" applyNumberFormat="1" applyFont="1" applyBorder="1" applyAlignment="1" applyProtection="1">
      <alignment horizontal="center" vertical="center"/>
      <protection locked="0"/>
    </xf>
    <xf numFmtId="3" fontId="4" fillId="0" borderId="36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58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2" borderId="20" xfId="0" applyFont="1" applyFill="1" applyBorder="1" applyAlignment="1">
      <alignment horizontal="left"/>
    </xf>
    <xf numFmtId="0" fontId="0" fillId="2" borderId="44" xfId="0" applyFont="1" applyFill="1" applyBorder="1" applyAlignment="1">
      <alignment horizontal="left"/>
    </xf>
    <xf numFmtId="0" fontId="0" fillId="2" borderId="21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left"/>
    </xf>
    <xf numFmtId="0" fontId="0" fillId="2" borderId="15" xfId="0" applyFont="1" applyFill="1" applyBorder="1" applyAlignment="1">
      <alignment horizontal="left"/>
    </xf>
    <xf numFmtId="0" fontId="0" fillId="2" borderId="27" xfId="0" applyFont="1" applyFill="1" applyBorder="1" applyAlignment="1">
      <alignment horizontal="left"/>
    </xf>
    <xf numFmtId="0" fontId="4" fillId="2" borderId="5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2" fillId="2" borderId="56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left"/>
    </xf>
    <xf numFmtId="0" fontId="0" fillId="2" borderId="39" xfId="0" applyFont="1" applyFill="1" applyBorder="1" applyAlignment="1">
      <alignment horizontal="left"/>
    </xf>
    <xf numFmtId="0" fontId="0" fillId="2" borderId="46" xfId="0" applyFont="1" applyFill="1" applyBorder="1" applyAlignment="1">
      <alignment horizontal="left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44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2" borderId="39" xfId="0" applyFont="1" applyFill="1" applyBorder="1" applyAlignment="1">
      <alignment horizontal="center"/>
    </xf>
    <xf numFmtId="0" fontId="0" fillId="2" borderId="46" xfId="0" applyFont="1" applyFill="1" applyBorder="1" applyAlignment="1">
      <alignment horizontal="center"/>
    </xf>
    <xf numFmtId="0" fontId="42" fillId="2" borderId="38" xfId="0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40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9" fontId="4" fillId="0" borderId="36" xfId="0" applyNumberFormat="1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9" fontId="4" fillId="0" borderId="37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9" fontId="4" fillId="0" borderId="38" xfId="0" applyNumberFormat="1" applyFont="1" applyBorder="1" applyAlignment="1">
      <alignment horizontal="center" vertical="center"/>
    </xf>
    <xf numFmtId="9" fontId="4" fillId="0" borderId="39" xfId="0" applyNumberFormat="1" applyFont="1" applyBorder="1" applyAlignment="1">
      <alignment horizontal="center" vertical="center"/>
    </xf>
    <xf numFmtId="9" fontId="4" fillId="0" borderId="40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14" fontId="4" fillId="0" borderId="38" xfId="0" applyNumberFormat="1" applyFont="1" applyBorder="1" applyAlignment="1">
      <alignment horizontal="center" vertical="center"/>
    </xf>
    <xf numFmtId="14" fontId="4" fillId="0" borderId="39" xfId="0" applyNumberFormat="1" applyFont="1" applyBorder="1" applyAlignment="1">
      <alignment horizontal="center" vertical="center"/>
    </xf>
    <xf numFmtId="14" fontId="4" fillId="0" borderId="40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14" fontId="7" fillId="0" borderId="39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0" fontId="10" fillId="0" borderId="4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14" fontId="10" fillId="0" borderId="49" xfId="0" applyNumberFormat="1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14" fontId="10" fillId="0" borderId="50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64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61" xfId="0" applyFont="1" applyFill="1" applyBorder="1" applyAlignment="1">
      <alignment horizontal="left"/>
    </xf>
    <xf numFmtId="0" fontId="30" fillId="0" borderId="49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50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2" fontId="18" fillId="0" borderId="26" xfId="0" applyNumberFormat="1" applyFont="1" applyFill="1" applyBorder="1" applyAlignment="1">
      <alignment horizontal="center" vertical="center"/>
    </xf>
    <xf numFmtId="1" fontId="18" fillId="0" borderId="27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/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31" fillId="0" borderId="64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1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textRotation="90" wrapText="1"/>
    </xf>
    <xf numFmtId="0" fontId="33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3" fillId="0" borderId="6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1" xfId="0" applyFont="1" applyFill="1" applyBorder="1" applyAlignment="1">
      <alignment horizontal="center" vertical="center" wrapText="1"/>
    </xf>
    <xf numFmtId="0" fontId="33" fillId="0" borderId="49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50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14" fontId="8" fillId="0" borderId="49" xfId="0" applyNumberFormat="1" applyFont="1" applyFill="1" applyBorder="1" applyAlignment="1">
      <alignment horizontal="center" vertical="center"/>
    </xf>
    <xf numFmtId="14" fontId="8" fillId="0" borderId="14" xfId="0" applyNumberFormat="1" applyFont="1" applyFill="1" applyBorder="1" applyAlignment="1">
      <alignment horizontal="center" vertical="center"/>
    </xf>
    <xf numFmtId="14" fontId="8" fillId="0" borderId="5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30" fillId="0" borderId="6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61" xfId="0" applyNumberFormat="1" applyFont="1" applyFill="1" applyBorder="1" applyAlignment="1">
      <alignment horizontal="center" vertical="center"/>
    </xf>
    <xf numFmtId="20" fontId="8" fillId="0" borderId="14" xfId="0" applyNumberFormat="1" applyFont="1" applyFill="1" applyBorder="1" applyAlignment="1">
      <alignment horizontal="center" vertical="center"/>
    </xf>
    <xf numFmtId="20" fontId="8" fillId="0" borderId="50" xfId="0" applyNumberFormat="1" applyFont="1" applyFill="1" applyBorder="1" applyAlignment="1">
      <alignment horizontal="center" vertical="center"/>
    </xf>
    <xf numFmtId="14" fontId="8" fillId="0" borderId="6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1" xfId="0" applyFont="1" applyFill="1" applyBorder="1" applyAlignment="1">
      <alignment horizontal="left" vertical="center" wrapText="1"/>
    </xf>
    <xf numFmtId="0" fontId="30" fillId="0" borderId="49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50" xfId="0" applyFont="1" applyFill="1" applyBorder="1" applyAlignment="1">
      <alignment horizontal="left" vertical="center" wrapText="1"/>
    </xf>
    <xf numFmtId="0" fontId="30" fillId="0" borderId="27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26" xfId="0" applyFont="1" applyFill="1" applyBorder="1" applyAlignment="1">
      <alignment horizontal="center"/>
    </xf>
    <xf numFmtId="0" fontId="30" fillId="0" borderId="6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31" fillId="0" borderId="6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</cellXfs>
  <cellStyles count="3">
    <cellStyle name="Normální 4" xfId="1"/>
    <cellStyle name="Normalny" xfId="0" builtinId="0"/>
    <cellStyle name="Normalny 2" xfId="2"/>
  </cellStyles>
  <dxfs count="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0" formatCode="@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2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184727</xdr:colOff>
      <xdr:row>0</xdr:row>
      <xdr:rowOff>242454</xdr:rowOff>
    </xdr:from>
    <xdr:to>
      <xdr:col>1</xdr:col>
      <xdr:colOff>2332182</xdr:colOff>
      <xdr:row>2</xdr:row>
      <xdr:rowOff>277091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27" y="242454"/>
          <a:ext cx="2586182" cy="692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312566</xdr:colOff>
      <xdr:row>29</xdr:row>
      <xdr:rowOff>296972</xdr:rowOff>
    </xdr:from>
    <xdr:to>
      <xdr:col>29</xdr:col>
      <xdr:colOff>303046</xdr:colOff>
      <xdr:row>29</xdr:row>
      <xdr:rowOff>540204</xdr:rowOff>
    </xdr:to>
    <xdr:sp macro="" textlink="">
      <xdr:nvSpPr>
        <xdr:cNvPr id="3" name="Nawias klamrowy zamykający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70866" y="7583597"/>
          <a:ext cx="333380" cy="243232"/>
        </a:xfrm>
        <a:prstGeom prst="rightBrace">
          <a:avLst>
            <a:gd name="adj1" fmla="val 1167"/>
            <a:gd name="adj2" fmla="val 100000"/>
          </a:avLst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twoCellAnchor>
    <xdr:from>
      <xdr:col>1</xdr:col>
      <xdr:colOff>23812</xdr:colOff>
      <xdr:row>29</xdr:row>
      <xdr:rowOff>59531</xdr:rowOff>
    </xdr:from>
    <xdr:to>
      <xdr:col>30</xdr:col>
      <xdr:colOff>285750</xdr:colOff>
      <xdr:row>30</xdr:row>
      <xdr:rowOff>21431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812" y="7346156"/>
          <a:ext cx="10206038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pl-PL" sz="900"/>
            <a:t>1)Wpisać S- dla próby szczegółowej, U-  dla upróby uproszczonej,</a:t>
          </a:r>
        </a:p>
        <a:p>
          <a:r>
            <a:rPr lang="pl-PL" sz="900"/>
            <a:t>2)Podać numer inwentarzowy pojazdu trakcyjnego lub numer stanowiska,</a:t>
          </a:r>
        </a:p>
        <a:p>
          <a:r>
            <a:rPr lang="pl-PL" sz="900"/>
            <a:t>3)Wpisać słowo TAK lub NIE,</a:t>
          </a:r>
        </a:p>
        <a:p>
          <a:r>
            <a:rPr lang="pl-PL" sz="900"/>
            <a:t>4)Obowiązuje dla pojazdów wyposarzonych w hamulec elektropneumatyczny (el-pneum.)</a:t>
          </a:r>
        </a:p>
        <a:p>
          <a:r>
            <a:rPr lang="pl-PL" sz="900"/>
            <a:t>5)</a:t>
          </a:r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Obowiązuje dla pojazdów wyposażonych co najmniej w urządzenia do zdalnego zamykania drzwi wejściowych lub układ uzależniający otwarcie drzwi wejściowych od zatrzymania pociągu,</a:t>
          </a:r>
        </a:p>
        <a:p>
          <a:r>
            <a:rPr lang="pl-PL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pl-PL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Dotyczy pojazdów wyposażonych w urządzenia do wspomagania otwierania i zamykania drzwi, przejść międzywagonowych, drzwi przedziałów, urządzeń zamkniętego WC, urządzeń wyładowczych i innych.   </a:t>
          </a:r>
          <a:endParaRPr lang="pl-PL" sz="900"/>
        </a:p>
      </xdr:txBody>
    </xdr:sp>
    <xdr:clientData/>
  </xdr:twoCellAnchor>
  <xdr:twoCellAnchor>
    <xdr:from>
      <xdr:col>1</xdr:col>
      <xdr:colOff>0</xdr:colOff>
      <xdr:row>56</xdr:row>
      <xdr:rowOff>59530</xdr:rowOff>
    </xdr:from>
    <xdr:to>
      <xdr:col>30</xdr:col>
      <xdr:colOff>261938</xdr:colOff>
      <xdr:row>56</xdr:row>
      <xdr:rowOff>916780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3661230"/>
          <a:ext cx="10206038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pl-PL" sz="900"/>
            <a:t>Koniec pociągu należy oznaczyć </a:t>
          </a:r>
          <a:r>
            <a:rPr lang="pl-PL" sz="1000" b="1"/>
            <a:t>]</a:t>
          </a:r>
        </a:p>
        <a:p>
          <a:r>
            <a:rPr lang="pl-PL" sz="900"/>
            <a:t>Pojazdy z wyłączonym hamulcem zespolonym należy oznaczyć cyfrą </a:t>
          </a:r>
          <a:r>
            <a:rPr lang="pl-PL" sz="1000" b="1"/>
            <a:t>5</a:t>
          </a:r>
        </a:p>
        <a:p>
          <a:r>
            <a:rPr lang="pl-PL" sz="900"/>
            <a:t>Pojazdy z czynnym hamulcem ręcznym lub postojowym</a:t>
          </a:r>
          <a:r>
            <a:rPr lang="pl-PL" sz="900" baseline="0"/>
            <a:t> należy oznaczyć  symbolem </a:t>
          </a:r>
          <a:r>
            <a:rPr lang="pl-PL" sz="1000" b="1" baseline="0"/>
            <a:t>O      </a:t>
          </a:r>
          <a:endParaRPr lang="pl-PL" sz="1000" b="1"/>
        </a:p>
        <a:p>
          <a:r>
            <a:rPr lang="pl-PL" sz="900"/>
            <a:t>Kierunek wyjazdu ze stacji pośredniej należy oznaczyć symbolem </a:t>
          </a:r>
          <a:r>
            <a:rPr lang="pl-P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</a:t>
          </a:r>
          <a:r>
            <a:rPr lang="pl-PL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zakreślając strzałkę oraz wpisać nazwe stacji</a:t>
          </a:r>
          <a:endParaRPr lang="pl-PL" sz="900" b="0"/>
        </a:p>
        <a:p>
          <a:r>
            <a:rPr lang="pl-PL" sz="900"/>
            <a:t>Nieczynne urządzenia zamykania drzwi w pojeździe przeznaczonym do przewozuosób należy oznaczyć symbolem </a:t>
          </a:r>
          <a:r>
            <a:rPr lang="pl-PL" sz="1000" b="1"/>
            <a:t>N</a:t>
          </a:r>
        </a:p>
      </xdr:txBody>
    </xdr:sp>
    <xdr:clientData/>
  </xdr:twoCellAnchor>
  <xdr:twoCellAnchor>
    <xdr:from>
      <xdr:col>3</xdr:col>
      <xdr:colOff>181842</xdr:colOff>
      <xdr:row>30</xdr:row>
      <xdr:rowOff>238125</xdr:rowOff>
    </xdr:from>
    <xdr:to>
      <xdr:col>4</xdr:col>
      <xdr:colOff>161926</xdr:colOff>
      <xdr:row>31</xdr:row>
      <xdr:rowOff>228600</xdr:rowOff>
    </xdr:to>
    <xdr:sp macro="" textlink="">
      <xdr:nvSpPr>
        <xdr:cNvPr id="6" name="Elips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7642" y="8420100"/>
          <a:ext cx="322984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l-PL"/>
        </a:p>
      </xdr:txBody>
    </xdr:sp>
    <xdr:clientData/>
  </xdr:twoCellAnchor>
  <xdr:oneCellAnchor>
    <xdr:from>
      <xdr:col>24</xdr:col>
      <xdr:colOff>51089</xdr:colOff>
      <xdr:row>31</xdr:row>
      <xdr:rowOff>108720</xdr:rowOff>
    </xdr:from>
    <xdr:ext cx="184731" cy="333264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937789" y="8538345"/>
          <a:ext cx="184731" cy="333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>
    <xdr:from>
      <xdr:col>6</xdr:col>
      <xdr:colOff>31753</xdr:colOff>
      <xdr:row>31</xdr:row>
      <xdr:rowOff>148167</xdr:rowOff>
    </xdr:from>
    <xdr:to>
      <xdr:col>7</xdr:col>
      <xdr:colOff>21170</xdr:colOff>
      <xdr:row>33</xdr:row>
      <xdr:rowOff>31749</xdr:rowOff>
    </xdr:to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746253" y="8577792"/>
          <a:ext cx="332317" cy="340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/>
        </a:p>
      </xdr:txBody>
    </xdr:sp>
    <xdr:clientData/>
  </xdr:twoCellAnchor>
  <xdr:twoCellAnchor>
    <xdr:from>
      <xdr:col>18</xdr:col>
      <xdr:colOff>50804</xdr:colOff>
      <xdr:row>32</xdr:row>
      <xdr:rowOff>3175</xdr:rowOff>
    </xdr:from>
    <xdr:to>
      <xdr:col>24</xdr:col>
      <xdr:colOff>114300</xdr:colOff>
      <xdr:row>33</xdr:row>
      <xdr:rowOff>3174</xdr:rowOff>
    </xdr:to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880104" y="8680450"/>
          <a:ext cx="2120896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2000"/>
        </a:p>
      </xdr:txBody>
    </xdr:sp>
    <xdr:clientData/>
  </xdr:twoCellAnchor>
  <xdr:twoCellAnchor>
    <xdr:from>
      <xdr:col>25</xdr:col>
      <xdr:colOff>3</xdr:colOff>
      <xdr:row>29</xdr:row>
      <xdr:rowOff>63500</xdr:rowOff>
    </xdr:from>
    <xdr:to>
      <xdr:col>25</xdr:col>
      <xdr:colOff>328087</xdr:colOff>
      <xdr:row>29</xdr:row>
      <xdr:rowOff>402165</xdr:rowOff>
    </xdr:to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8229603" y="7350125"/>
          <a:ext cx="328084" cy="338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2000"/>
        </a:p>
      </xdr:txBody>
    </xdr:sp>
    <xdr:clientData/>
  </xdr:twoCellAnchor>
  <xdr:twoCellAnchor>
    <xdr:from>
      <xdr:col>29</xdr:col>
      <xdr:colOff>268815</xdr:colOff>
      <xdr:row>29</xdr:row>
      <xdr:rowOff>463549</xdr:rowOff>
    </xdr:from>
    <xdr:to>
      <xdr:col>30</xdr:col>
      <xdr:colOff>211666</xdr:colOff>
      <xdr:row>29</xdr:row>
      <xdr:rowOff>783166</xdr:rowOff>
    </xdr:to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870015" y="7750174"/>
          <a:ext cx="285751" cy="319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2000"/>
        </a:p>
      </xdr:txBody>
    </xdr:sp>
    <xdr:clientData/>
  </xdr:twoCellAnchor>
  <xdr:twoCellAnchor>
    <xdr:from>
      <xdr:col>19</xdr:col>
      <xdr:colOff>192615</xdr:colOff>
      <xdr:row>29</xdr:row>
      <xdr:rowOff>92074</xdr:rowOff>
    </xdr:from>
    <xdr:to>
      <xdr:col>20</xdr:col>
      <xdr:colOff>135466</xdr:colOff>
      <xdr:row>29</xdr:row>
      <xdr:rowOff>411691</xdr:rowOff>
    </xdr:to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6364815" y="7378699"/>
          <a:ext cx="285751" cy="3196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2000"/>
        </a:p>
      </xdr:txBody>
    </xdr:sp>
    <xdr:clientData/>
  </xdr:twoCellAnchor>
  <xdr:oneCellAnchor>
    <xdr:from>
      <xdr:col>24</xdr:col>
      <xdr:colOff>51089</xdr:colOff>
      <xdr:row>34</xdr:row>
      <xdr:rowOff>108720</xdr:rowOff>
    </xdr:from>
    <xdr:ext cx="184731" cy="331728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937789" y="9214620"/>
          <a:ext cx="184731" cy="3317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>
    <xdr:from>
      <xdr:col>6</xdr:col>
      <xdr:colOff>31753</xdr:colOff>
      <xdr:row>34</xdr:row>
      <xdr:rowOff>148167</xdr:rowOff>
    </xdr:from>
    <xdr:to>
      <xdr:col>7</xdr:col>
      <xdr:colOff>21170</xdr:colOff>
      <xdr:row>36</xdr:row>
      <xdr:rowOff>31749</xdr:rowOff>
    </xdr:to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746253" y="9254067"/>
          <a:ext cx="332317" cy="350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/>
        </a:p>
      </xdr:txBody>
    </xdr:sp>
    <xdr:clientData/>
  </xdr:twoCellAnchor>
  <xdr:twoCellAnchor>
    <xdr:from>
      <xdr:col>18</xdr:col>
      <xdr:colOff>50804</xdr:colOff>
      <xdr:row>35</xdr:row>
      <xdr:rowOff>3175</xdr:rowOff>
    </xdr:from>
    <xdr:to>
      <xdr:col>24</xdr:col>
      <xdr:colOff>114300</xdr:colOff>
      <xdr:row>36</xdr:row>
      <xdr:rowOff>3174</xdr:rowOff>
    </xdr:to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880104" y="9366250"/>
          <a:ext cx="2120896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l-PL" sz="2000"/>
        </a:p>
      </xdr:txBody>
    </xdr:sp>
    <xdr:clientData/>
  </xdr:twoCellAnchor>
  <xdr:twoCellAnchor editAs="oneCell">
    <xdr:from>
      <xdr:col>2</xdr:col>
      <xdr:colOff>136071</xdr:colOff>
      <xdr:row>0</xdr:row>
      <xdr:rowOff>426359</xdr:rowOff>
    </xdr:from>
    <xdr:to>
      <xdr:col>7</xdr:col>
      <xdr:colOff>1</xdr:colOff>
      <xdr:row>1</xdr:row>
      <xdr:rowOff>441494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357" y="426359"/>
          <a:ext cx="1678215" cy="532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36637</xdr:colOff>
      <xdr:row>0</xdr:row>
      <xdr:rowOff>80597</xdr:rowOff>
    </xdr:from>
    <xdr:to>
      <xdr:col>8</xdr:col>
      <xdr:colOff>69540</xdr:colOff>
      <xdr:row>2</xdr:row>
      <xdr:rowOff>86660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8887" y="80597"/>
          <a:ext cx="1525153" cy="3362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M19" totalsRowShown="0">
  <autoFilter ref="A1:M19"/>
  <tableColumns count="13">
    <tableColumn id="1" name="Lokomotywy"/>
    <tableColumn id="2" name="Lp">
      <calculatedColumnFormula>IF(COUNTA(C2)&gt;0,COUNTA($C$2:$C2),"")</calculatedColumnFormula>
    </tableColumn>
    <tableColumn id="3" name="Nr pojazdu" dataDxfId="4"/>
    <tableColumn id="4" name="Aktywna"/>
    <tableColumn id="5" name="Typ"/>
    <tableColumn id="6" name="Długość [m]"/>
    <tableColumn id="7" name="Masa własna [t]"/>
    <tableColumn id="8" name="Masa hamowania [t]"/>
    <tableColumn id="9" name="Właściciel"/>
    <tableColumn id="10" name="Ilość osi"/>
    <tableColumn id="11" name="Uwagi"/>
    <tableColumn id="12" name="Maszynista"/>
    <tableColumn id="13" name="Rewid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5" displayName="Tabela5" ref="A20:L99" totalsRowShown="0" headerRowDxfId="3">
  <autoFilter ref="A20:L99"/>
  <tableColumns count="12">
    <tableColumn id="1" name="Wagony"/>
    <tableColumn id="2" name="Lp"/>
    <tableColumn id="3" name="Nr pojazdu" dataDxfId="2"/>
    <tableColumn id="4" name="Tara [t]"/>
    <tableColumn id="5" name="Masa ładunku [t]"/>
    <tableColumn id="6" name="Długość [m]"/>
    <tableColumn id="7" name="Masa hamowania [t]"/>
    <tableColumn id="8" name="Typ hamulca"/>
    <tableColumn id="9" name="Seria"/>
    <tableColumn id="10" name="Kraj"/>
    <tableColumn id="11" name="Uwagi / RID"/>
    <tableColumn id="12" name="Towar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99"/>
  <sheetViews>
    <sheetView tabSelected="1" zoomScaleNormal="100" workbookViewId="0">
      <selection activeCell="C62" sqref="C62"/>
    </sheetView>
  </sheetViews>
  <sheetFormatPr defaultColWidth="0" defaultRowHeight="15" customHeight="1" zeroHeight="1" x14ac:dyDescent="0.2"/>
  <cols>
    <col min="1" max="1" width="14.42578125" customWidth="1"/>
    <col min="2" max="2" width="7" customWidth="1"/>
    <col min="3" max="3" width="15.42578125" style="153" customWidth="1"/>
    <col min="4" max="4" width="10.85546875" customWidth="1"/>
    <col min="5" max="5" width="18" customWidth="1"/>
    <col min="6" max="6" width="13.5703125" customWidth="1"/>
    <col min="7" max="8" width="21.140625" customWidth="1"/>
    <col min="9" max="9" width="12.42578125" customWidth="1"/>
    <col min="10" max="10" width="10.140625" customWidth="1"/>
    <col min="11" max="11" width="13.42578125" customWidth="1"/>
    <col min="12" max="12" width="25.85546875" customWidth="1"/>
    <col min="13" max="13" width="20.28515625" customWidth="1"/>
    <col min="14" max="23" width="9.140625" hidden="1" customWidth="1"/>
    <col min="24" max="26" width="0" hidden="1" customWidth="1"/>
    <col min="27" max="16384" width="9.140625" hidden="1"/>
  </cols>
  <sheetData>
    <row r="1" spans="1:13" x14ac:dyDescent="0.25">
      <c r="A1" s="151" t="s">
        <v>111</v>
      </c>
      <c r="B1" s="151" t="s">
        <v>7</v>
      </c>
      <c r="C1" s="152" t="s">
        <v>112</v>
      </c>
      <c r="D1" s="151" t="s">
        <v>113</v>
      </c>
      <c r="E1" t="s">
        <v>114</v>
      </c>
      <c r="F1" t="s">
        <v>115</v>
      </c>
      <c r="G1" t="s">
        <v>116</v>
      </c>
      <c r="H1" t="s">
        <v>117</v>
      </c>
      <c r="I1" t="s">
        <v>118</v>
      </c>
      <c r="J1" t="s">
        <v>119</v>
      </c>
      <c r="K1" t="s">
        <v>120</v>
      </c>
      <c r="L1" t="s">
        <v>97</v>
      </c>
      <c r="M1" t="s">
        <v>121</v>
      </c>
    </row>
    <row r="2" spans="1:13" ht="12.75" x14ac:dyDescent="0.2">
      <c r="B2">
        <f>IF(COUNTA(C2)&gt;0,COUNTA($C$2:$C2),"")</f>
        <v>1</v>
      </c>
      <c r="C2" s="153" t="s">
        <v>711</v>
      </c>
      <c r="D2" t="s">
        <v>122</v>
      </c>
      <c r="E2" t="s">
        <v>706</v>
      </c>
      <c r="F2">
        <v>18.940000000000001</v>
      </c>
      <c r="G2">
        <v>120</v>
      </c>
      <c r="H2">
        <v>50</v>
      </c>
      <c r="J2">
        <v>6</v>
      </c>
      <c r="L2" t="s">
        <v>712</v>
      </c>
      <c r="M2" t="s">
        <v>713</v>
      </c>
    </row>
    <row r="3" spans="1:13" ht="12.75" x14ac:dyDescent="0.2">
      <c r="B3" t="str">
        <f>IF(COUNTA(C3)&gt;0,COUNTA($C$2:$C3),"")</f>
        <v/>
      </c>
    </row>
    <row r="4" spans="1:13" ht="12.75" x14ac:dyDescent="0.2">
      <c r="B4" t="str">
        <f>IF(COUNTA(C4)&gt;0,COUNTA($C$2:$C4),"")</f>
        <v/>
      </c>
    </row>
    <row r="5" spans="1:13" ht="12.75" x14ac:dyDescent="0.2">
      <c r="B5" t="str">
        <f>IF(COUNTA(C5)&gt;0,COUNTA($C$2:$C5),"")</f>
        <v/>
      </c>
    </row>
    <row r="6" spans="1:13" ht="12.75" x14ac:dyDescent="0.2">
      <c r="B6" t="str">
        <f>IF(COUNTA(C6)&gt;0,COUNTA($C$2:$C6),"")</f>
        <v/>
      </c>
    </row>
    <row r="7" spans="1:13" ht="12.75" x14ac:dyDescent="0.2">
      <c r="B7" t="str">
        <f>IF(COUNTA(C7)&gt;0,COUNTA($C$2:$C7),"")</f>
        <v/>
      </c>
    </row>
    <row r="8" spans="1:13" ht="12.75" x14ac:dyDescent="0.2">
      <c r="B8" t="str">
        <f>IF(COUNTA(C8)&gt;0,COUNTA($C$2:$C8),"")</f>
        <v/>
      </c>
    </row>
    <row r="9" spans="1:13" ht="12.75" x14ac:dyDescent="0.2">
      <c r="B9" t="str">
        <f>IF(COUNTA(C9)&gt;0,COUNTA($C$2:$C9),"")</f>
        <v/>
      </c>
    </row>
    <row r="10" spans="1:13" ht="12.75" x14ac:dyDescent="0.2">
      <c r="B10" t="str">
        <f>IF(COUNTA(C10)&gt;0,COUNTA($C$2:$C10),"")</f>
        <v/>
      </c>
    </row>
    <row r="11" spans="1:13" ht="12.75" x14ac:dyDescent="0.2">
      <c r="B11" t="str">
        <f>IF(COUNTA(C11)&gt;0,COUNTA($C$2:$C11),"")</f>
        <v/>
      </c>
    </row>
    <row r="12" spans="1:13" ht="12.75" x14ac:dyDescent="0.2">
      <c r="B12" t="str">
        <f>IF(COUNTA(C12)&gt;0,COUNTA($C$2:$C12),"")</f>
        <v/>
      </c>
    </row>
    <row r="13" spans="1:13" ht="12.75" x14ac:dyDescent="0.2">
      <c r="B13" t="str">
        <f>IF(COUNTA(C13)&gt;0,COUNTA($C$2:$C13),"")</f>
        <v/>
      </c>
    </row>
    <row r="14" spans="1:13" ht="12.75" x14ac:dyDescent="0.2">
      <c r="B14" t="str">
        <f>IF(COUNTA(C14)&gt;0,COUNTA($C$2:$C14),"")</f>
        <v/>
      </c>
    </row>
    <row r="15" spans="1:13" ht="12.75" x14ac:dyDescent="0.2">
      <c r="B15" t="str">
        <f>IF(COUNTA(C15)&gt;0,COUNTA($C$2:$C15),"")</f>
        <v/>
      </c>
    </row>
    <row r="16" spans="1:13" ht="12.75" x14ac:dyDescent="0.2">
      <c r="B16" t="str">
        <f>IF(COUNTA(C16)&gt;0,COUNTA($C$2:$C16),"")</f>
        <v/>
      </c>
    </row>
    <row r="17" spans="1:12" ht="12.75" x14ac:dyDescent="0.2">
      <c r="B17" t="str">
        <f>IF(COUNTA(C17)&gt;0,COUNTA($C$2:$C17),"")</f>
        <v/>
      </c>
    </row>
    <row r="18" spans="1:12" ht="12.75" x14ac:dyDescent="0.2">
      <c r="B18" t="str">
        <f>IF(COUNTA(C18)&gt;0,COUNTA($C$2:$C18),"")</f>
        <v/>
      </c>
    </row>
    <row r="19" spans="1:12" ht="12.75" x14ac:dyDescent="0.2">
      <c r="B19" t="str">
        <f>IF(COUNTA(C19)&gt;0,COUNTA($C$2:$C19),"")</f>
        <v/>
      </c>
    </row>
    <row r="20" spans="1:12" x14ac:dyDescent="0.25">
      <c r="A20" s="151" t="s">
        <v>125</v>
      </c>
      <c r="B20" s="151" t="s">
        <v>7</v>
      </c>
      <c r="C20" s="152" t="s">
        <v>112</v>
      </c>
      <c r="D20" s="154" t="s">
        <v>126</v>
      </c>
      <c r="E20" s="154" t="s">
        <v>127</v>
      </c>
      <c r="F20" t="s">
        <v>115</v>
      </c>
      <c r="G20" s="154" t="s">
        <v>117</v>
      </c>
      <c r="H20" s="154" t="s">
        <v>128</v>
      </c>
      <c r="I20" s="154" t="s">
        <v>129</v>
      </c>
      <c r="J20" s="154" t="s">
        <v>130</v>
      </c>
      <c r="K20" t="s">
        <v>131</v>
      </c>
      <c r="L20" t="s">
        <v>132</v>
      </c>
    </row>
    <row r="21" spans="1:12" ht="12.75" x14ac:dyDescent="0.2">
      <c r="A21" s="153"/>
      <c r="B21">
        <f>IF(COUNTA(C21)&gt;0,COUNTA($C$21:$C21),"")</f>
        <v>1</v>
      </c>
      <c r="C21" s="153" t="s">
        <v>707</v>
      </c>
      <c r="D21">
        <v>22.6</v>
      </c>
      <c r="F21">
        <v>14.04</v>
      </c>
      <c r="G21">
        <v>26</v>
      </c>
      <c r="H21" t="s">
        <v>108</v>
      </c>
      <c r="I21" t="s">
        <v>697</v>
      </c>
      <c r="J21" t="s">
        <v>597</v>
      </c>
      <c r="K21">
        <v>57.4</v>
      </c>
      <c r="L21" t="s">
        <v>696</v>
      </c>
    </row>
    <row r="22" spans="1:12" ht="12.75" x14ac:dyDescent="0.2">
      <c r="A22" s="153"/>
    </row>
    <row r="23" spans="1:12" ht="12.75" x14ac:dyDescent="0.2">
      <c r="A23" s="153"/>
    </row>
    <row r="24" spans="1:12" ht="12.75" x14ac:dyDescent="0.2">
      <c r="A24" s="153"/>
    </row>
    <row r="25" spans="1:12" ht="12.75" x14ac:dyDescent="0.2">
      <c r="A25" s="153"/>
    </row>
    <row r="26" spans="1:12" ht="12.75" x14ac:dyDescent="0.2">
      <c r="A26" s="153"/>
    </row>
    <row r="27" spans="1:12" ht="12.75" x14ac:dyDescent="0.2">
      <c r="A27" s="153"/>
    </row>
    <row r="28" spans="1:12" ht="12.75" x14ac:dyDescent="0.2">
      <c r="A28" s="153"/>
    </row>
    <row r="29" spans="1:12" ht="12.75" x14ac:dyDescent="0.2">
      <c r="A29" s="153"/>
    </row>
    <row r="30" spans="1:12" ht="12.75" x14ac:dyDescent="0.2">
      <c r="A30" s="153"/>
    </row>
    <row r="31" spans="1:12" ht="12.75" x14ac:dyDescent="0.2">
      <c r="A31" s="153"/>
    </row>
    <row r="32" spans="1:12" ht="12.75" x14ac:dyDescent="0.2">
      <c r="A32" s="153"/>
    </row>
    <row r="33" spans="1:1" ht="12.75" x14ac:dyDescent="0.2">
      <c r="A33" s="153"/>
    </row>
    <row r="34" spans="1:1" ht="12.75" x14ac:dyDescent="0.2">
      <c r="A34" s="153"/>
    </row>
    <row r="35" spans="1:1" ht="12.75" x14ac:dyDescent="0.2">
      <c r="A35" s="153"/>
    </row>
    <row r="36" spans="1:1" ht="12.75" x14ac:dyDescent="0.2">
      <c r="A36" s="153"/>
    </row>
    <row r="37" spans="1:1" ht="12.75" x14ac:dyDescent="0.2">
      <c r="A37" s="153"/>
    </row>
    <row r="38" spans="1:1" ht="12.75" x14ac:dyDescent="0.2">
      <c r="A38" s="153"/>
    </row>
    <row r="39" spans="1:1" ht="12.75" x14ac:dyDescent="0.2">
      <c r="A39" s="153"/>
    </row>
    <row r="40" spans="1:1" ht="12.75" x14ac:dyDescent="0.2">
      <c r="A40" s="153"/>
    </row>
    <row r="41" spans="1:1" ht="12.75" x14ac:dyDescent="0.2">
      <c r="A41" s="153"/>
    </row>
    <row r="42" spans="1:1" ht="12.75" x14ac:dyDescent="0.2">
      <c r="A42" s="153"/>
    </row>
    <row r="43" spans="1:1" ht="12.75" x14ac:dyDescent="0.2">
      <c r="A43" s="153"/>
    </row>
    <row r="44" spans="1:1" ht="12.75" x14ac:dyDescent="0.2">
      <c r="A44" s="153"/>
    </row>
    <row r="45" spans="1:1" ht="12.75" x14ac:dyDescent="0.2">
      <c r="A45" s="153"/>
    </row>
    <row r="46" spans="1:1" ht="12.75" x14ac:dyDescent="0.2">
      <c r="A46" s="153"/>
    </row>
    <row r="47" spans="1:1" ht="12.75" x14ac:dyDescent="0.2">
      <c r="A47" s="153"/>
    </row>
    <row r="48" spans="1:1" ht="12.75" x14ac:dyDescent="0.2">
      <c r="A48" s="153"/>
    </row>
    <row r="49" spans="1:3" ht="12.75" x14ac:dyDescent="0.2">
      <c r="A49" s="153"/>
    </row>
    <row r="50" spans="1:3" ht="12.75" x14ac:dyDescent="0.2">
      <c r="A50" s="153"/>
    </row>
    <row r="51" spans="1:3" ht="12.75" x14ac:dyDescent="0.2">
      <c r="A51" s="153"/>
    </row>
    <row r="52" spans="1:3" ht="12.75" x14ac:dyDescent="0.2">
      <c r="A52" s="153"/>
    </row>
    <row r="53" spans="1:3" ht="12.75" x14ac:dyDescent="0.2">
      <c r="A53" s="153"/>
    </row>
    <row r="54" spans="1:3" ht="12.75" x14ac:dyDescent="0.2">
      <c r="A54" s="153"/>
    </row>
    <row r="55" spans="1:3" ht="12.75" x14ac:dyDescent="0.2"/>
    <row r="56" spans="1:3" ht="12.75" x14ac:dyDescent="0.2"/>
    <row r="57" spans="1:3" ht="12.75" x14ac:dyDescent="0.2"/>
    <row r="58" spans="1:3" ht="12.75" x14ac:dyDescent="0.2"/>
    <row r="59" spans="1:3" ht="12.75" x14ac:dyDescent="0.2">
      <c r="C59" s="153" t="s">
        <v>714</v>
      </c>
    </row>
    <row r="60" spans="1:3" ht="12.75" x14ac:dyDescent="0.2">
      <c r="C60" s="153" t="s">
        <v>714</v>
      </c>
    </row>
    <row r="61" spans="1:3" ht="12.75" x14ac:dyDescent="0.2"/>
    <row r="62" spans="1:3" ht="12.75" x14ac:dyDescent="0.2"/>
    <row r="63" spans="1:3" ht="12.75" x14ac:dyDescent="0.2"/>
    <row r="64" spans="1:3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L67"/>
  <sheetViews>
    <sheetView showZeros="0" topLeftCell="A16" zoomScale="55" zoomScaleNormal="55" workbookViewId="0">
      <selection activeCell="B65" sqref="B65:AX65"/>
    </sheetView>
  </sheetViews>
  <sheetFormatPr defaultColWidth="9.140625" defaultRowHeight="12.75" x14ac:dyDescent="0.2"/>
  <cols>
    <col min="1" max="1" width="6.28515625" style="4" customWidth="1"/>
    <col min="2" max="2" width="35.140625" style="4" customWidth="1"/>
    <col min="3" max="49" width="4" style="4" hidden="1" customWidth="1"/>
    <col min="50" max="50" width="10.140625" style="4" customWidth="1"/>
    <col min="51" max="51" width="20.85546875" style="4" customWidth="1"/>
    <col min="52" max="52" width="13" style="4" customWidth="1"/>
    <col min="53" max="56" width="3.28515625" style="4" customWidth="1"/>
    <col min="57" max="57" width="9.5703125" style="4" customWidth="1"/>
    <col min="58" max="58" width="12.140625" style="4" bestFit="1" customWidth="1"/>
    <col min="59" max="59" width="11.42578125" style="4" customWidth="1"/>
    <col min="60" max="60" width="9.85546875" style="4" customWidth="1"/>
    <col min="61" max="61" width="9.140625" style="4" hidden="1" customWidth="1"/>
    <col min="62" max="62" width="25.85546875" style="4" customWidth="1"/>
    <col min="63" max="63" width="23.140625" style="4" customWidth="1"/>
    <col min="64" max="64" width="26.28515625" style="4" customWidth="1"/>
    <col min="65" max="16384" width="9.140625" style="4"/>
  </cols>
  <sheetData>
    <row r="1" spans="1:64" ht="24.75" customHeight="1" x14ac:dyDescent="0.2">
      <c r="A1" s="313"/>
      <c r="B1" s="314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321" t="s">
        <v>109</v>
      </c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</row>
    <row r="2" spans="1:64" ht="27.75" customHeight="1" x14ac:dyDescent="0.2">
      <c r="A2" s="315"/>
      <c r="B2" s="31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319" t="s">
        <v>110</v>
      </c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</row>
    <row r="3" spans="1:64" ht="28.5" customHeight="1" x14ac:dyDescent="0.2">
      <c r="A3" s="315"/>
      <c r="B3" s="316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319" t="s">
        <v>0</v>
      </c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1"/>
      <c r="BL3" s="1" t="s">
        <v>1</v>
      </c>
    </row>
    <row r="4" spans="1:64" ht="13.5" customHeight="1" thickBot="1" x14ac:dyDescent="0.25">
      <c r="A4" s="317"/>
      <c r="B4" s="31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320">
        <v>1</v>
      </c>
      <c r="AY4" s="320"/>
      <c r="AZ4" s="320">
        <v>2</v>
      </c>
      <c r="BA4" s="320"/>
      <c r="BB4" s="320"/>
      <c r="BC4" s="320"/>
      <c r="BD4" s="320"/>
      <c r="BE4" s="320"/>
      <c r="BF4" s="320">
        <v>3</v>
      </c>
      <c r="BG4" s="320"/>
      <c r="BH4" s="320"/>
      <c r="BI4" s="320"/>
      <c r="BJ4" s="320"/>
      <c r="BK4" s="47">
        <v>4</v>
      </c>
      <c r="BL4" s="47">
        <v>5</v>
      </c>
    </row>
    <row r="5" spans="1:64" ht="28.5" customHeight="1" x14ac:dyDescent="0.2">
      <c r="A5" s="323" t="s">
        <v>2</v>
      </c>
      <c r="B5" s="324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325" t="s">
        <v>702</v>
      </c>
      <c r="AY5" s="326"/>
      <c r="AZ5" s="327"/>
      <c r="BA5" s="328"/>
      <c r="BB5" s="328"/>
      <c r="BC5" s="328"/>
      <c r="BD5" s="328"/>
      <c r="BE5" s="329"/>
      <c r="BF5" s="327"/>
      <c r="BG5" s="328"/>
      <c r="BH5" s="328"/>
      <c r="BI5" s="328"/>
      <c r="BJ5" s="329"/>
      <c r="BK5" s="51"/>
      <c r="BL5" s="52"/>
    </row>
    <row r="6" spans="1:64" ht="28.5" customHeight="1" x14ac:dyDescent="0.2">
      <c r="A6" s="330" t="s">
        <v>3</v>
      </c>
      <c r="B6" s="33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332" t="s">
        <v>704</v>
      </c>
      <c r="AY6" s="326"/>
      <c r="AZ6" s="333"/>
      <c r="BA6" s="334"/>
      <c r="BB6" s="334"/>
      <c r="BC6" s="334"/>
      <c r="BD6" s="334"/>
      <c r="BE6" s="335"/>
      <c r="BF6" s="333"/>
      <c r="BG6" s="334"/>
      <c r="BH6" s="334"/>
      <c r="BI6" s="334"/>
      <c r="BJ6" s="335"/>
      <c r="BK6" s="54"/>
      <c r="BL6" s="55"/>
    </row>
    <row r="7" spans="1:64" ht="28.5" customHeight="1" x14ac:dyDescent="0.2">
      <c r="A7" s="330" t="s">
        <v>4</v>
      </c>
      <c r="B7" s="331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325" t="s">
        <v>698</v>
      </c>
      <c r="AY7" s="326"/>
      <c r="AZ7" s="333"/>
      <c r="BA7" s="334"/>
      <c r="BB7" s="334"/>
      <c r="BC7" s="334"/>
      <c r="BD7" s="334"/>
      <c r="BE7" s="335"/>
      <c r="BF7" s="333"/>
      <c r="BG7" s="334"/>
      <c r="BH7" s="334"/>
      <c r="BI7" s="334"/>
      <c r="BJ7" s="335"/>
      <c r="BK7" s="54"/>
      <c r="BL7" s="55"/>
    </row>
    <row r="8" spans="1:64" ht="28.5" customHeight="1" x14ac:dyDescent="0.2">
      <c r="A8" s="330" t="s">
        <v>5</v>
      </c>
      <c r="B8" s="331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325" t="s">
        <v>703</v>
      </c>
      <c r="AY8" s="326"/>
      <c r="AZ8" s="333"/>
      <c r="BA8" s="334"/>
      <c r="BB8" s="334"/>
      <c r="BC8" s="334"/>
      <c r="BD8" s="334"/>
      <c r="BE8" s="335"/>
      <c r="BF8" s="333"/>
      <c r="BG8" s="334"/>
      <c r="BH8" s="334"/>
      <c r="BI8" s="334"/>
      <c r="BJ8" s="335"/>
      <c r="BK8" s="54"/>
      <c r="BL8" s="55"/>
    </row>
    <row r="9" spans="1:64" ht="28.5" customHeight="1" x14ac:dyDescent="0.2">
      <c r="A9" s="330" t="s">
        <v>97</v>
      </c>
      <c r="B9" s="331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336" t="str">
        <f>'R7'!L2</f>
        <v>maszynista</v>
      </c>
      <c r="AY9" s="337"/>
      <c r="AZ9" s="333"/>
      <c r="BA9" s="334"/>
      <c r="BB9" s="334"/>
      <c r="BC9" s="334"/>
      <c r="BD9" s="334"/>
      <c r="BE9" s="335"/>
      <c r="BF9" s="333"/>
      <c r="BG9" s="334"/>
      <c r="BH9" s="334"/>
      <c r="BI9" s="334"/>
      <c r="BJ9" s="335"/>
      <c r="BK9" s="54"/>
      <c r="BL9" s="55"/>
    </row>
    <row r="10" spans="1:64" ht="36.75" customHeight="1" thickBot="1" x14ac:dyDescent="0.25">
      <c r="A10" s="338" t="s">
        <v>6</v>
      </c>
      <c r="B10" s="339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340" t="str">
        <f>'R7'!M2</f>
        <v>rewident</v>
      </c>
      <c r="AY10" s="341"/>
      <c r="AZ10" s="342"/>
      <c r="BA10" s="343"/>
      <c r="BB10" s="343"/>
      <c r="BC10" s="343"/>
      <c r="BD10" s="343"/>
      <c r="BE10" s="344"/>
      <c r="BF10" s="342"/>
      <c r="BG10" s="343"/>
      <c r="BH10" s="343"/>
      <c r="BI10" s="343"/>
      <c r="BJ10" s="344"/>
      <c r="BK10" s="57"/>
      <c r="BL10" s="58"/>
    </row>
    <row r="11" spans="1:64" ht="29.25" customHeight="1" x14ac:dyDescent="0.2">
      <c r="A11" s="345" t="s">
        <v>7</v>
      </c>
      <c r="B11" s="59" t="s">
        <v>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1"/>
      <c r="AY11" s="61"/>
      <c r="AZ11" s="61"/>
      <c r="BA11" s="61"/>
      <c r="BB11" s="61"/>
      <c r="BC11" s="61"/>
      <c r="BD11" s="62"/>
      <c r="BE11" s="348" t="s">
        <v>9</v>
      </c>
      <c r="BF11" s="348" t="s">
        <v>10</v>
      </c>
      <c r="BG11" s="348" t="s">
        <v>11</v>
      </c>
      <c r="BH11" s="348" t="s">
        <v>12</v>
      </c>
      <c r="BI11" s="348" t="s">
        <v>13</v>
      </c>
      <c r="BJ11" s="350" t="s">
        <v>14</v>
      </c>
      <c r="BK11" s="351"/>
      <c r="BL11" s="352" t="s">
        <v>15</v>
      </c>
    </row>
    <row r="12" spans="1:64" ht="12.75" customHeight="1" x14ac:dyDescent="0.2">
      <c r="A12" s="346"/>
      <c r="B12" s="63" t="s">
        <v>16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354" t="s">
        <v>17</v>
      </c>
      <c r="AY12" s="355"/>
      <c r="AZ12" s="356"/>
      <c r="BA12" s="357" t="s">
        <v>18</v>
      </c>
      <c r="BB12" s="358"/>
      <c r="BC12" s="358"/>
      <c r="BD12" s="359"/>
      <c r="BE12" s="348"/>
      <c r="BF12" s="348"/>
      <c r="BG12" s="348"/>
      <c r="BH12" s="348"/>
      <c r="BI12" s="348"/>
      <c r="BJ12" s="363" t="s">
        <v>19</v>
      </c>
      <c r="BK12" s="363" t="s">
        <v>20</v>
      </c>
      <c r="BL12" s="352"/>
    </row>
    <row r="13" spans="1:64" ht="30.75" customHeight="1" x14ac:dyDescent="0.2">
      <c r="A13" s="347"/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6" t="s">
        <v>21</v>
      </c>
      <c r="AY13" s="66" t="s">
        <v>22</v>
      </c>
      <c r="AZ13" s="67" t="s">
        <v>23</v>
      </c>
      <c r="BA13" s="360"/>
      <c r="BB13" s="361"/>
      <c r="BC13" s="361"/>
      <c r="BD13" s="362"/>
      <c r="BE13" s="349"/>
      <c r="BF13" s="349"/>
      <c r="BG13" s="349"/>
      <c r="BH13" s="349"/>
      <c r="BI13" s="349"/>
      <c r="BJ13" s="364"/>
      <c r="BK13" s="364"/>
      <c r="BL13" s="353"/>
    </row>
    <row r="14" spans="1:64" ht="15.75" x14ac:dyDescent="0.2">
      <c r="A14" s="68">
        <v>1</v>
      </c>
      <c r="B14" s="69">
        <v>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>
        <v>3</v>
      </c>
      <c r="AY14" s="70">
        <v>4</v>
      </c>
      <c r="AZ14" s="70">
        <v>5</v>
      </c>
      <c r="BA14" s="365">
        <v>6</v>
      </c>
      <c r="BB14" s="366"/>
      <c r="BC14" s="366"/>
      <c r="BD14" s="367"/>
      <c r="BE14" s="70">
        <v>7</v>
      </c>
      <c r="BF14" s="70">
        <v>8</v>
      </c>
      <c r="BG14" s="70">
        <v>9</v>
      </c>
      <c r="BH14" s="70">
        <v>10</v>
      </c>
      <c r="BI14" s="70">
        <v>11</v>
      </c>
      <c r="BJ14" s="70">
        <v>12</v>
      </c>
      <c r="BK14" s="70">
        <v>13</v>
      </c>
      <c r="BL14" s="71">
        <v>14</v>
      </c>
    </row>
    <row r="15" spans="1:64" ht="28.5" x14ac:dyDescent="0.2">
      <c r="A15" s="72" t="s">
        <v>24</v>
      </c>
      <c r="B15" s="230" t="str">
        <f>'R7'!C2</f>
        <v>999999999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  <c r="AK15" s="305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190" t="s">
        <v>597</v>
      </c>
      <c r="AY15" s="227" t="s">
        <v>699</v>
      </c>
      <c r="AZ15" s="158" t="str">
        <f>'R7'!E2</f>
        <v>E183-036</v>
      </c>
      <c r="BA15" s="190">
        <v>3</v>
      </c>
      <c r="BB15" s="190">
        <v>3</v>
      </c>
      <c r="BC15" s="190">
        <v>6</v>
      </c>
      <c r="BD15" s="190">
        <v>2</v>
      </c>
      <c r="BE15" s="228">
        <f>'R7'!F2</f>
        <v>18.940000000000001</v>
      </c>
      <c r="BF15" s="229"/>
      <c r="BG15" s="228">
        <f>'R7'!G2</f>
        <v>120</v>
      </c>
      <c r="BH15" s="228">
        <f>'R7'!H2</f>
        <v>50</v>
      </c>
      <c r="BI15" s="310"/>
      <c r="BJ15" s="226" t="str">
        <f>AX7</f>
        <v>PETROVICE U KARVINE</v>
      </c>
      <c r="BK15" s="226" t="str">
        <f>AX8</f>
        <v>DĄBROWA GÓRN.TOW.</v>
      </c>
      <c r="BL15" s="3"/>
    </row>
    <row r="16" spans="1:64" ht="26.25" x14ac:dyDescent="0.2">
      <c r="A16" s="72" t="s">
        <v>25</v>
      </c>
      <c r="B16" s="304">
        <f>'R7'!C3</f>
        <v>0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1"/>
      <c r="AO16" s="311"/>
      <c r="AP16" s="311"/>
      <c r="AQ16" s="311"/>
      <c r="AR16" s="311"/>
      <c r="AS16" s="311"/>
      <c r="AT16" s="311"/>
      <c r="AU16" s="311"/>
      <c r="AV16" s="311"/>
      <c r="AW16" s="311"/>
      <c r="AX16" s="306"/>
      <c r="AY16" s="306"/>
      <c r="AZ16" s="307">
        <f>'R7'!E3</f>
        <v>0</v>
      </c>
      <c r="BA16" s="306"/>
      <c r="BB16" s="306"/>
      <c r="BC16" s="306"/>
      <c r="BD16" s="306"/>
      <c r="BE16" s="308">
        <f>'R7'!F3</f>
        <v>0</v>
      </c>
      <c r="BF16" s="309"/>
      <c r="BG16" s="308">
        <f>'R7'!G3</f>
        <v>0</v>
      </c>
      <c r="BH16" s="308">
        <f>'R7'!H3</f>
        <v>0</v>
      </c>
      <c r="BI16" s="226"/>
      <c r="BJ16" s="226"/>
      <c r="BK16" s="226"/>
      <c r="BL16" s="3"/>
    </row>
    <row r="17" spans="1:64" ht="26.25" x14ac:dyDescent="0.2">
      <c r="A17" s="72" t="s">
        <v>26</v>
      </c>
      <c r="B17" s="155">
        <f>'R7'!C4</f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186"/>
      <c r="AY17" s="187"/>
      <c r="AZ17" s="158">
        <f>'R7'!E4</f>
        <v>0</v>
      </c>
      <c r="BA17" s="190"/>
      <c r="BB17" s="190"/>
      <c r="BC17" s="190"/>
      <c r="BD17" s="190"/>
      <c r="BE17" s="157">
        <f>'R7'!F4</f>
        <v>0</v>
      </c>
      <c r="BF17" s="192"/>
      <c r="BG17" s="157">
        <f>'R7'!G4</f>
        <v>0</v>
      </c>
      <c r="BH17" s="157">
        <f>'R7'!H4</f>
        <v>0</v>
      </c>
      <c r="BI17" s="2"/>
      <c r="BJ17" s="2"/>
      <c r="BK17" s="2"/>
      <c r="BL17" s="3"/>
    </row>
    <row r="18" spans="1:64" ht="26.25" x14ac:dyDescent="0.2">
      <c r="A18" s="72" t="s">
        <v>27</v>
      </c>
      <c r="B18" s="155">
        <f>'R7'!C5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186"/>
      <c r="AY18" s="187"/>
      <c r="AZ18" s="158">
        <f>'R7'!E5</f>
        <v>0</v>
      </c>
      <c r="BA18" s="190"/>
      <c r="BB18" s="190"/>
      <c r="BC18" s="190"/>
      <c r="BD18" s="190"/>
      <c r="BE18" s="157">
        <f>'R7'!F5</f>
        <v>0</v>
      </c>
      <c r="BF18" s="192"/>
      <c r="BG18" s="157">
        <f>'R7'!G5</f>
        <v>0</v>
      </c>
      <c r="BH18" s="157">
        <f>'R7'!H5</f>
        <v>0</v>
      </c>
      <c r="BI18" s="2"/>
      <c r="BJ18" s="2"/>
      <c r="BK18" s="2"/>
      <c r="BL18" s="3"/>
    </row>
    <row r="19" spans="1:64" ht="26.25" x14ac:dyDescent="0.2">
      <c r="A19" s="72" t="s">
        <v>28</v>
      </c>
      <c r="B19" s="155">
        <f>'R7'!C6</f>
        <v>0</v>
      </c>
      <c r="C19" s="368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231"/>
      <c r="O19" s="369" t="s">
        <v>105</v>
      </c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 t="s">
        <v>106</v>
      </c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 t="s">
        <v>107</v>
      </c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232"/>
      <c r="AW19" s="232"/>
      <c r="AX19" s="186"/>
      <c r="AY19" s="187"/>
      <c r="AZ19" s="158">
        <f>'R7'!E6</f>
        <v>0</v>
      </c>
      <c r="BA19" s="190"/>
      <c r="BB19" s="190"/>
      <c r="BC19" s="190"/>
      <c r="BD19" s="190"/>
      <c r="BE19" s="157">
        <f>'R7'!F6</f>
        <v>0</v>
      </c>
      <c r="BF19" s="192"/>
      <c r="BG19" s="157">
        <f>'R7'!G6</f>
        <v>0</v>
      </c>
      <c r="BH19" s="157">
        <f>'R7'!H6</f>
        <v>0</v>
      </c>
      <c r="BI19" s="2"/>
      <c r="BJ19" s="2"/>
      <c r="BK19" s="2"/>
      <c r="BL19" s="3"/>
    </row>
    <row r="20" spans="1:64" ht="27" thickBot="1" x14ac:dyDescent="0.25">
      <c r="A20" s="163" t="s">
        <v>29</v>
      </c>
      <c r="B20" s="156">
        <f>'R7'!C8</f>
        <v>0</v>
      </c>
      <c r="C20" s="233">
        <v>1</v>
      </c>
      <c r="D20" s="233">
        <v>2</v>
      </c>
      <c r="E20" s="233">
        <v>3</v>
      </c>
      <c r="F20" s="233">
        <v>4</v>
      </c>
      <c r="G20" s="233">
        <v>5</v>
      </c>
      <c r="H20" s="233">
        <v>6</v>
      </c>
      <c r="I20" s="233">
        <v>7</v>
      </c>
      <c r="J20" s="233">
        <v>8</v>
      </c>
      <c r="K20" s="233">
        <v>9</v>
      </c>
      <c r="L20" s="233">
        <v>10</v>
      </c>
      <c r="M20" s="233">
        <v>11</v>
      </c>
      <c r="N20" s="234">
        <v>12</v>
      </c>
      <c r="O20" s="233">
        <v>1</v>
      </c>
      <c r="P20" s="233">
        <v>2</v>
      </c>
      <c r="Q20" s="233">
        <v>3</v>
      </c>
      <c r="R20" s="233">
        <v>4</v>
      </c>
      <c r="S20" s="233">
        <v>5</v>
      </c>
      <c r="T20" s="233">
        <v>6</v>
      </c>
      <c r="U20" s="233">
        <v>7</v>
      </c>
      <c r="V20" s="233">
        <v>8</v>
      </c>
      <c r="W20" s="233">
        <v>9</v>
      </c>
      <c r="X20" s="233">
        <v>10</v>
      </c>
      <c r="Y20" s="233">
        <v>11</v>
      </c>
      <c r="Z20" s="233">
        <v>1</v>
      </c>
      <c r="AA20" s="233">
        <v>2</v>
      </c>
      <c r="AB20" s="233">
        <v>3</v>
      </c>
      <c r="AC20" s="233">
        <v>4</v>
      </c>
      <c r="AD20" s="233">
        <v>5</v>
      </c>
      <c r="AE20" s="233">
        <v>6</v>
      </c>
      <c r="AF20" s="233">
        <v>7</v>
      </c>
      <c r="AG20" s="233">
        <v>8</v>
      </c>
      <c r="AH20" s="233">
        <v>9</v>
      </c>
      <c r="AI20" s="233">
        <v>10</v>
      </c>
      <c r="AJ20" s="233">
        <v>11</v>
      </c>
      <c r="AK20" s="233">
        <v>1</v>
      </c>
      <c r="AL20" s="233">
        <v>2</v>
      </c>
      <c r="AM20" s="233">
        <v>3</v>
      </c>
      <c r="AN20" s="233">
        <v>4</v>
      </c>
      <c r="AO20" s="233">
        <v>5</v>
      </c>
      <c r="AP20" s="233">
        <v>6</v>
      </c>
      <c r="AQ20" s="233">
        <v>7</v>
      </c>
      <c r="AR20" s="233">
        <v>8</v>
      </c>
      <c r="AS20" s="233">
        <v>9</v>
      </c>
      <c r="AT20" s="233">
        <v>10</v>
      </c>
      <c r="AU20" s="233">
        <v>11</v>
      </c>
      <c r="AV20" s="235"/>
      <c r="AW20" s="235"/>
      <c r="AX20" s="188"/>
      <c r="AY20" s="189"/>
      <c r="AZ20" s="164">
        <f>'R7'!E7</f>
        <v>0</v>
      </c>
      <c r="BA20" s="191"/>
      <c r="BB20" s="191"/>
      <c r="BC20" s="191"/>
      <c r="BD20" s="191"/>
      <c r="BE20" s="165">
        <f>'R7'!F7</f>
        <v>0</v>
      </c>
      <c r="BF20" s="193"/>
      <c r="BG20" s="165">
        <f>'R7'!G7</f>
        <v>0</v>
      </c>
      <c r="BH20" s="165">
        <f>'R7'!H7</f>
        <v>0</v>
      </c>
      <c r="BI20" s="74"/>
      <c r="BJ20" s="74"/>
      <c r="BK20" s="74"/>
      <c r="BL20" s="75"/>
    </row>
    <row r="21" spans="1:64" ht="29.25" thickBot="1" x14ac:dyDescent="0.25">
      <c r="A21" s="172">
        <v>1</v>
      </c>
      <c r="B21" s="173" t="str">
        <f>Tabela5[[#This Row],[Nr pojazdu]]</f>
        <v>315659537064</v>
      </c>
      <c r="C21" s="236" t="str">
        <f t="shared" ref="C21:M36" si="0">MID(TEXT($B21,0),C$20,1)</f>
        <v>3</v>
      </c>
      <c r="D21" s="236" t="str">
        <f t="shared" si="0"/>
        <v>1</v>
      </c>
      <c r="E21" s="236" t="str">
        <f t="shared" si="0"/>
        <v>5</v>
      </c>
      <c r="F21" s="236" t="str">
        <f t="shared" si="0"/>
        <v>6</v>
      </c>
      <c r="G21" s="236" t="str">
        <f t="shared" si="0"/>
        <v>5</v>
      </c>
      <c r="H21" s="236" t="str">
        <f t="shared" si="0"/>
        <v>9</v>
      </c>
      <c r="I21" s="236" t="str">
        <f t="shared" si="0"/>
        <v>5</v>
      </c>
      <c r="J21" s="236" t="str">
        <f t="shared" si="0"/>
        <v>3</v>
      </c>
      <c r="K21" s="236" t="str">
        <f t="shared" si="0"/>
        <v>7</v>
      </c>
      <c r="L21" s="236" t="str">
        <f t="shared" si="0"/>
        <v>0</v>
      </c>
      <c r="M21" s="237" t="str">
        <f t="shared" si="0"/>
        <v>6</v>
      </c>
      <c r="N21" s="238">
        <f>VALUE(MID(TEXT($B21,0),N$20,1))</f>
        <v>4</v>
      </c>
      <c r="O21" s="237">
        <f t="shared" ref="O21:Y36" si="1">(MOD(O$20,2)+1)*C21</f>
        <v>6</v>
      </c>
      <c r="P21" s="237">
        <f t="shared" si="1"/>
        <v>1</v>
      </c>
      <c r="Q21" s="237">
        <f t="shared" si="1"/>
        <v>10</v>
      </c>
      <c r="R21" s="237">
        <f t="shared" si="1"/>
        <v>6</v>
      </c>
      <c r="S21" s="239">
        <f t="shared" si="1"/>
        <v>10</v>
      </c>
      <c r="T21" s="239">
        <f t="shared" si="1"/>
        <v>9</v>
      </c>
      <c r="U21" s="239">
        <f t="shared" si="1"/>
        <v>10</v>
      </c>
      <c r="V21" s="237">
        <f t="shared" si="1"/>
        <v>3</v>
      </c>
      <c r="W21" s="237">
        <f t="shared" si="1"/>
        <v>14</v>
      </c>
      <c r="X21" s="237">
        <f t="shared" si="1"/>
        <v>0</v>
      </c>
      <c r="Y21" s="237">
        <f t="shared" si="1"/>
        <v>12</v>
      </c>
      <c r="Z21" s="237">
        <f t="shared" ref="Z21:AJ36" si="2">IF(O21&gt;9,1,0)</f>
        <v>0</v>
      </c>
      <c r="AA21" s="237">
        <f t="shared" si="2"/>
        <v>0</v>
      </c>
      <c r="AB21" s="239">
        <f t="shared" si="2"/>
        <v>1</v>
      </c>
      <c r="AC21" s="237">
        <f t="shared" si="2"/>
        <v>0</v>
      </c>
      <c r="AD21" s="237">
        <f t="shared" si="2"/>
        <v>1</v>
      </c>
      <c r="AE21" s="237">
        <f t="shared" si="2"/>
        <v>0</v>
      </c>
      <c r="AF21" s="240">
        <f t="shared" si="2"/>
        <v>1</v>
      </c>
      <c r="AG21" s="237">
        <f t="shared" si="2"/>
        <v>0</v>
      </c>
      <c r="AH21" s="237">
        <f t="shared" si="2"/>
        <v>1</v>
      </c>
      <c r="AI21" s="237">
        <f t="shared" si="2"/>
        <v>0</v>
      </c>
      <c r="AJ21" s="240">
        <f t="shared" si="2"/>
        <v>1</v>
      </c>
      <c r="AK21" s="237">
        <f t="shared" ref="AK21:AU36" si="3">IF(O21&gt;9,O21-10,O21)</f>
        <v>6</v>
      </c>
      <c r="AL21" s="237">
        <f t="shared" si="3"/>
        <v>1</v>
      </c>
      <c r="AM21" s="237">
        <f t="shared" si="3"/>
        <v>0</v>
      </c>
      <c r="AN21" s="237">
        <f t="shared" si="3"/>
        <v>6</v>
      </c>
      <c r="AO21" s="237">
        <f t="shared" si="3"/>
        <v>0</v>
      </c>
      <c r="AP21" s="240">
        <f t="shared" si="3"/>
        <v>9</v>
      </c>
      <c r="AQ21" s="237">
        <f t="shared" si="3"/>
        <v>0</v>
      </c>
      <c r="AR21" s="237">
        <f t="shared" si="3"/>
        <v>3</v>
      </c>
      <c r="AS21" s="237">
        <f t="shared" si="3"/>
        <v>4</v>
      </c>
      <c r="AT21" s="237">
        <f t="shared" si="3"/>
        <v>0</v>
      </c>
      <c r="AU21" s="240">
        <f t="shared" si="3"/>
        <v>2</v>
      </c>
      <c r="AV21" s="237">
        <f>SUM(Z21:AU21)</f>
        <v>36</v>
      </c>
      <c r="AW21" s="238">
        <f>IF(AV21&gt;70,80-AV21,IF(AV21&gt;60,70-AV21,IF(AV21&gt;50,60-AV21,IF(AV21&gt;40,50-AV21,IF(AV21&gt;30,40-AV21,IF(AV21&gt;20,30-AV21,IF(AV21&gt;10,20-AV21,10-AV21)))))))</f>
        <v>4</v>
      </c>
      <c r="AX21" s="162" t="str">
        <f>Tabela5[[#This Row],[Kraj]]</f>
        <v>SK</v>
      </c>
      <c r="AY21" s="194" t="s">
        <v>699</v>
      </c>
      <c r="AZ21" s="159" t="str">
        <f>Tabela5[[#This Row],[Seria]]</f>
        <v>Ea</v>
      </c>
      <c r="BA21" s="197">
        <f>BA15</f>
        <v>3</v>
      </c>
      <c r="BB21" s="197">
        <f>BB15</f>
        <v>3</v>
      </c>
      <c r="BC21" s="197">
        <f>BC15</f>
        <v>6</v>
      </c>
      <c r="BD21" s="197">
        <f>BD15</f>
        <v>2</v>
      </c>
      <c r="BE21" s="160">
        <f>Tabela5[[#This Row],[Długość '[m']]]</f>
        <v>14.04</v>
      </c>
      <c r="BF21" s="174">
        <f>Tabela5[[#This Row],[Masa ładunku '[t']]]</f>
        <v>0</v>
      </c>
      <c r="BG21" s="160">
        <f>Tabela5[[#This Row],[Tara '[t']]]</f>
        <v>22.6</v>
      </c>
      <c r="BH21" s="161">
        <f>Tabela5[[#This Row],[Masa hamowania '[t']]]</f>
        <v>26</v>
      </c>
      <c r="BI21" s="45">
        <f t="shared" ref="BI21:BI54" si="4">BF21+BG21</f>
        <v>22.6</v>
      </c>
      <c r="BJ21" s="200" t="str">
        <f>AX7</f>
        <v>PETROVICE U KARVINE</v>
      </c>
      <c r="BK21" s="200" t="str">
        <f>AX8</f>
        <v>DĄBROWA GÓRN.TOW.</v>
      </c>
      <c r="BL21" s="225" t="str">
        <f>Tabela5[[#This Row],[Towar]]</f>
        <v xml:space="preserve">Próżne </v>
      </c>
    </row>
    <row r="22" spans="1:64" ht="29.25" thickBot="1" x14ac:dyDescent="0.25">
      <c r="A22" s="175">
        <v>2</v>
      </c>
      <c r="B22" s="166">
        <f>Tabela5[[#This Row],[Nr pojazdu]]</f>
        <v>0</v>
      </c>
      <c r="C22" s="241" t="str">
        <f t="shared" si="0"/>
        <v>0</v>
      </c>
      <c r="D22" s="241" t="str">
        <f t="shared" si="0"/>
        <v/>
      </c>
      <c r="E22" s="241" t="str">
        <f t="shared" si="0"/>
        <v/>
      </c>
      <c r="F22" s="241" t="str">
        <f t="shared" si="0"/>
        <v/>
      </c>
      <c r="G22" s="241" t="str">
        <f t="shared" si="0"/>
        <v/>
      </c>
      <c r="H22" s="241" t="str">
        <f t="shared" si="0"/>
        <v/>
      </c>
      <c r="I22" s="241" t="str">
        <f t="shared" si="0"/>
        <v/>
      </c>
      <c r="J22" s="241" t="str">
        <f t="shared" si="0"/>
        <v/>
      </c>
      <c r="K22" s="241" t="str">
        <f t="shared" si="0"/>
        <v/>
      </c>
      <c r="L22" s="241" t="str">
        <f t="shared" si="0"/>
        <v/>
      </c>
      <c r="M22" s="242" t="str">
        <f t="shared" si="0"/>
        <v/>
      </c>
      <c r="N22" s="243" t="e">
        <f>VALUE(MID(TEXT($B22,0),N$20,1))</f>
        <v>#VALUE!</v>
      </c>
      <c r="O22" s="242">
        <f t="shared" si="1"/>
        <v>0</v>
      </c>
      <c r="P22" s="242" t="e">
        <f t="shared" si="1"/>
        <v>#VALUE!</v>
      </c>
      <c r="Q22" s="242" t="e">
        <f t="shared" si="1"/>
        <v>#VALUE!</v>
      </c>
      <c r="R22" s="242" t="e">
        <f t="shared" si="1"/>
        <v>#VALUE!</v>
      </c>
      <c r="S22" s="244" t="e">
        <f t="shared" si="1"/>
        <v>#VALUE!</v>
      </c>
      <c r="T22" s="244" t="e">
        <f t="shared" si="1"/>
        <v>#VALUE!</v>
      </c>
      <c r="U22" s="244" t="e">
        <f t="shared" si="1"/>
        <v>#VALUE!</v>
      </c>
      <c r="V22" s="242" t="e">
        <f t="shared" si="1"/>
        <v>#VALUE!</v>
      </c>
      <c r="W22" s="242" t="e">
        <f t="shared" si="1"/>
        <v>#VALUE!</v>
      </c>
      <c r="X22" s="242" t="e">
        <f t="shared" si="1"/>
        <v>#VALUE!</v>
      </c>
      <c r="Y22" s="242" t="e">
        <f t="shared" si="1"/>
        <v>#VALUE!</v>
      </c>
      <c r="Z22" s="242">
        <f t="shared" si="2"/>
        <v>0</v>
      </c>
      <c r="AA22" s="242" t="e">
        <f t="shared" si="2"/>
        <v>#VALUE!</v>
      </c>
      <c r="AB22" s="244" t="e">
        <f t="shared" si="2"/>
        <v>#VALUE!</v>
      </c>
      <c r="AC22" s="242" t="e">
        <f t="shared" si="2"/>
        <v>#VALUE!</v>
      </c>
      <c r="AD22" s="242" t="e">
        <f t="shared" si="2"/>
        <v>#VALUE!</v>
      </c>
      <c r="AE22" s="242" t="e">
        <f t="shared" si="2"/>
        <v>#VALUE!</v>
      </c>
      <c r="AF22" s="245" t="e">
        <f t="shared" si="2"/>
        <v>#VALUE!</v>
      </c>
      <c r="AG22" s="242" t="e">
        <f t="shared" si="2"/>
        <v>#VALUE!</v>
      </c>
      <c r="AH22" s="242" t="e">
        <f t="shared" si="2"/>
        <v>#VALUE!</v>
      </c>
      <c r="AI22" s="242" t="e">
        <f t="shared" si="2"/>
        <v>#VALUE!</v>
      </c>
      <c r="AJ22" s="245" t="e">
        <f t="shared" si="2"/>
        <v>#VALUE!</v>
      </c>
      <c r="AK22" s="242">
        <f t="shared" si="3"/>
        <v>0</v>
      </c>
      <c r="AL22" s="242" t="e">
        <f t="shared" si="3"/>
        <v>#VALUE!</v>
      </c>
      <c r="AM22" s="242" t="e">
        <f t="shared" si="3"/>
        <v>#VALUE!</v>
      </c>
      <c r="AN22" s="242" t="e">
        <f t="shared" si="3"/>
        <v>#VALUE!</v>
      </c>
      <c r="AO22" s="242" t="e">
        <f t="shared" si="3"/>
        <v>#VALUE!</v>
      </c>
      <c r="AP22" s="245" t="e">
        <f t="shared" si="3"/>
        <v>#VALUE!</v>
      </c>
      <c r="AQ22" s="242" t="e">
        <f t="shared" si="3"/>
        <v>#VALUE!</v>
      </c>
      <c r="AR22" s="242" t="e">
        <f t="shared" si="3"/>
        <v>#VALUE!</v>
      </c>
      <c r="AS22" s="242" t="e">
        <f t="shared" si="3"/>
        <v>#VALUE!</v>
      </c>
      <c r="AT22" s="242" t="e">
        <f t="shared" si="3"/>
        <v>#VALUE!</v>
      </c>
      <c r="AU22" s="245" t="e">
        <f t="shared" si="3"/>
        <v>#VALUE!</v>
      </c>
      <c r="AV22" s="242" t="e">
        <f>SUM(Z22:AU22)</f>
        <v>#VALUE!</v>
      </c>
      <c r="AW22" s="243" t="e">
        <f>IF(AV22&gt;70,80-AV22,IF(AV22&gt;60,70-AV22,IF(AV22&gt;50,60-AV22,IF(AV22&gt;40,50-AV22,IF(AV22&gt;30,40-AV22,IF(AV22&gt;20,30-AV22,IF(AV22&gt;10,20-AV22,10-AV22)))))))</f>
        <v>#VALUE!</v>
      </c>
      <c r="AX22" s="167">
        <f>Tabela5[[#This Row],[Kraj]]</f>
        <v>0</v>
      </c>
      <c r="AY22" s="195" t="str">
        <f>AY21</f>
        <v>INTER CARGO</v>
      </c>
      <c r="AZ22" s="168">
        <f>Tabela5[[#This Row],[Seria]]</f>
        <v>0</v>
      </c>
      <c r="BA22" s="197">
        <f>BA21</f>
        <v>3</v>
      </c>
      <c r="BB22" s="197">
        <f>BB21</f>
        <v>3</v>
      </c>
      <c r="BC22" s="197">
        <f>BC21</f>
        <v>6</v>
      </c>
      <c r="BD22" s="197">
        <f>BD21</f>
        <v>2</v>
      </c>
      <c r="BE22" s="169">
        <f>Tabela5[[#This Row],[Długość '[m']]]</f>
        <v>0</v>
      </c>
      <c r="BF22" s="170">
        <f>Tabela5[[#This Row],[Masa ładunku '[t']]]</f>
        <v>0</v>
      </c>
      <c r="BG22" s="169">
        <f>Tabela5[[#This Row],[Tara '[t']]]</f>
        <v>0</v>
      </c>
      <c r="BH22" s="171">
        <f>Tabela5[[#This Row],[Masa hamowania '[t']]]</f>
        <v>0</v>
      </c>
      <c r="BI22" s="46">
        <f t="shared" si="4"/>
        <v>0</v>
      </c>
      <c r="BJ22" s="201" t="str">
        <f t="shared" ref="BJ22:BK37" si="5">BJ21</f>
        <v>PETROVICE U KARVINE</v>
      </c>
      <c r="BK22" s="201" t="str">
        <f t="shared" si="5"/>
        <v>DĄBROWA GÓRN.TOW.</v>
      </c>
      <c r="BL22" s="225">
        <f>Tabela5[[#This Row],[Towar]]</f>
        <v>0</v>
      </c>
    </row>
    <row r="23" spans="1:64" ht="29.25" thickBot="1" x14ac:dyDescent="0.25">
      <c r="A23" s="175">
        <v>3</v>
      </c>
      <c r="B23" s="166">
        <f>Tabela5[[#This Row],[Nr pojazdu]]</f>
        <v>0</v>
      </c>
      <c r="C23" s="241" t="str">
        <f t="shared" si="0"/>
        <v>0</v>
      </c>
      <c r="D23" s="241" t="str">
        <f t="shared" si="0"/>
        <v/>
      </c>
      <c r="E23" s="241" t="str">
        <f t="shared" si="0"/>
        <v/>
      </c>
      <c r="F23" s="241" t="str">
        <f t="shared" si="0"/>
        <v/>
      </c>
      <c r="G23" s="241" t="str">
        <f t="shared" si="0"/>
        <v/>
      </c>
      <c r="H23" s="241" t="str">
        <f t="shared" si="0"/>
        <v/>
      </c>
      <c r="I23" s="241" t="str">
        <f t="shared" si="0"/>
        <v/>
      </c>
      <c r="J23" s="241" t="str">
        <f t="shared" si="0"/>
        <v/>
      </c>
      <c r="K23" s="241" t="str">
        <f t="shared" si="0"/>
        <v/>
      </c>
      <c r="L23" s="241" t="str">
        <f t="shared" si="0"/>
        <v/>
      </c>
      <c r="M23" s="242" t="str">
        <f t="shared" si="0"/>
        <v/>
      </c>
      <c r="N23" s="243" t="e">
        <f>VALUE(MID(TEXT($B23,0),N$20,1))</f>
        <v>#VALUE!</v>
      </c>
      <c r="O23" s="242">
        <f t="shared" si="1"/>
        <v>0</v>
      </c>
      <c r="P23" s="242" t="e">
        <f t="shared" si="1"/>
        <v>#VALUE!</v>
      </c>
      <c r="Q23" s="242" t="e">
        <f t="shared" si="1"/>
        <v>#VALUE!</v>
      </c>
      <c r="R23" s="242" t="e">
        <f t="shared" si="1"/>
        <v>#VALUE!</v>
      </c>
      <c r="S23" s="244" t="e">
        <f t="shared" si="1"/>
        <v>#VALUE!</v>
      </c>
      <c r="T23" s="244" t="e">
        <f t="shared" si="1"/>
        <v>#VALUE!</v>
      </c>
      <c r="U23" s="244" t="e">
        <f t="shared" si="1"/>
        <v>#VALUE!</v>
      </c>
      <c r="V23" s="242" t="e">
        <f t="shared" si="1"/>
        <v>#VALUE!</v>
      </c>
      <c r="W23" s="242" t="e">
        <f t="shared" si="1"/>
        <v>#VALUE!</v>
      </c>
      <c r="X23" s="242" t="e">
        <f t="shared" si="1"/>
        <v>#VALUE!</v>
      </c>
      <c r="Y23" s="242" t="e">
        <f t="shared" si="1"/>
        <v>#VALUE!</v>
      </c>
      <c r="Z23" s="242">
        <f t="shared" si="2"/>
        <v>0</v>
      </c>
      <c r="AA23" s="242" t="e">
        <f t="shared" si="2"/>
        <v>#VALUE!</v>
      </c>
      <c r="AB23" s="244" t="e">
        <f t="shared" si="2"/>
        <v>#VALUE!</v>
      </c>
      <c r="AC23" s="242" t="e">
        <f t="shared" si="2"/>
        <v>#VALUE!</v>
      </c>
      <c r="AD23" s="242" t="e">
        <f t="shared" si="2"/>
        <v>#VALUE!</v>
      </c>
      <c r="AE23" s="242" t="e">
        <f t="shared" si="2"/>
        <v>#VALUE!</v>
      </c>
      <c r="AF23" s="245" t="e">
        <f t="shared" si="2"/>
        <v>#VALUE!</v>
      </c>
      <c r="AG23" s="242" t="e">
        <f t="shared" si="2"/>
        <v>#VALUE!</v>
      </c>
      <c r="AH23" s="242" t="e">
        <f t="shared" si="2"/>
        <v>#VALUE!</v>
      </c>
      <c r="AI23" s="242" t="e">
        <f t="shared" si="2"/>
        <v>#VALUE!</v>
      </c>
      <c r="AJ23" s="245" t="e">
        <f t="shared" si="2"/>
        <v>#VALUE!</v>
      </c>
      <c r="AK23" s="242">
        <f t="shared" si="3"/>
        <v>0</v>
      </c>
      <c r="AL23" s="242" t="e">
        <f t="shared" si="3"/>
        <v>#VALUE!</v>
      </c>
      <c r="AM23" s="242" t="e">
        <f t="shared" si="3"/>
        <v>#VALUE!</v>
      </c>
      <c r="AN23" s="242" t="e">
        <f t="shared" si="3"/>
        <v>#VALUE!</v>
      </c>
      <c r="AO23" s="242" t="e">
        <f t="shared" si="3"/>
        <v>#VALUE!</v>
      </c>
      <c r="AP23" s="245" t="e">
        <f t="shared" si="3"/>
        <v>#VALUE!</v>
      </c>
      <c r="AQ23" s="242" t="e">
        <f t="shared" si="3"/>
        <v>#VALUE!</v>
      </c>
      <c r="AR23" s="242" t="e">
        <f t="shared" si="3"/>
        <v>#VALUE!</v>
      </c>
      <c r="AS23" s="242" t="e">
        <f t="shared" si="3"/>
        <v>#VALUE!</v>
      </c>
      <c r="AT23" s="242" t="e">
        <f t="shared" si="3"/>
        <v>#VALUE!</v>
      </c>
      <c r="AU23" s="245" t="e">
        <f t="shared" si="3"/>
        <v>#VALUE!</v>
      </c>
      <c r="AV23" s="242" t="e">
        <f>SUM(Z23:AU23)</f>
        <v>#VALUE!</v>
      </c>
      <c r="AW23" s="243" t="e">
        <f>IF(AV23&gt;70,80-AV23,IF(AV23&gt;60,70-AV23,IF(AV23&gt;50,60-AV23,IF(AV23&gt;40,50-AV23,IF(AV23&gt;30,40-AV23,IF(AV23&gt;20,30-AV23,IF(AV23&gt;10,20-AV23,10-AV23)))))))</f>
        <v>#VALUE!</v>
      </c>
      <c r="AX23" s="167">
        <f>Tabela5[[#This Row],[Kraj]]</f>
        <v>0</v>
      </c>
      <c r="AY23" s="195" t="str">
        <f t="shared" ref="AY23:AY60" si="6">AY22</f>
        <v>INTER CARGO</v>
      </c>
      <c r="AZ23" s="168">
        <f>Tabela5[[#This Row],[Seria]]</f>
        <v>0</v>
      </c>
      <c r="BA23" s="197">
        <f t="shared" ref="BA23:BA60" si="7">BA22</f>
        <v>3</v>
      </c>
      <c r="BB23" s="197">
        <f t="shared" ref="BB23:BB60" si="8">BB22</f>
        <v>3</v>
      </c>
      <c r="BC23" s="197">
        <f t="shared" ref="BC23:BC60" si="9">BC22</f>
        <v>6</v>
      </c>
      <c r="BD23" s="197">
        <f t="shared" ref="BD23:BD60" si="10">BD22</f>
        <v>2</v>
      </c>
      <c r="BE23" s="169">
        <f>Tabela5[[#This Row],[Długość '[m']]]</f>
        <v>0</v>
      </c>
      <c r="BF23" s="170">
        <f>Tabela5[[#This Row],[Masa ładunku '[t']]]</f>
        <v>0</v>
      </c>
      <c r="BG23" s="169">
        <f>Tabela5[[#This Row],[Tara '[t']]]</f>
        <v>0</v>
      </c>
      <c r="BH23" s="171">
        <f>Tabela5[[#This Row],[Masa hamowania '[t']]]</f>
        <v>0</v>
      </c>
      <c r="BI23" s="46">
        <f t="shared" si="4"/>
        <v>0</v>
      </c>
      <c r="BJ23" s="201" t="str">
        <f t="shared" si="5"/>
        <v>PETROVICE U KARVINE</v>
      </c>
      <c r="BK23" s="201" t="str">
        <f t="shared" si="5"/>
        <v>DĄBROWA GÓRN.TOW.</v>
      </c>
      <c r="BL23" s="225">
        <f>Tabela5[[#This Row],[Towar]]</f>
        <v>0</v>
      </c>
    </row>
    <row r="24" spans="1:64" ht="29.25" thickBot="1" x14ac:dyDescent="0.25">
      <c r="A24" s="175">
        <v>4</v>
      </c>
      <c r="B24" s="166">
        <f>Tabela5[[#This Row],[Nr pojazdu]]</f>
        <v>0</v>
      </c>
      <c r="C24" s="241" t="str">
        <f t="shared" si="0"/>
        <v>0</v>
      </c>
      <c r="D24" s="241" t="str">
        <f t="shared" si="0"/>
        <v/>
      </c>
      <c r="E24" s="241" t="str">
        <f t="shared" si="0"/>
        <v/>
      </c>
      <c r="F24" s="241" t="str">
        <f t="shared" si="0"/>
        <v/>
      </c>
      <c r="G24" s="241" t="str">
        <f t="shared" si="0"/>
        <v/>
      </c>
      <c r="H24" s="241" t="str">
        <f t="shared" si="0"/>
        <v/>
      </c>
      <c r="I24" s="241" t="str">
        <f t="shared" si="0"/>
        <v/>
      </c>
      <c r="J24" s="241" t="str">
        <f t="shared" si="0"/>
        <v/>
      </c>
      <c r="K24" s="241" t="str">
        <f t="shared" si="0"/>
        <v/>
      </c>
      <c r="L24" s="241" t="str">
        <f t="shared" si="0"/>
        <v/>
      </c>
      <c r="M24" s="242" t="str">
        <f t="shared" si="0"/>
        <v/>
      </c>
      <c r="N24" s="243" t="e">
        <f>VALUE(MID(TEXT($B24,0),N$20,1))</f>
        <v>#VALUE!</v>
      </c>
      <c r="O24" s="242">
        <f t="shared" si="1"/>
        <v>0</v>
      </c>
      <c r="P24" s="242" t="e">
        <f t="shared" si="1"/>
        <v>#VALUE!</v>
      </c>
      <c r="Q24" s="242" t="e">
        <f t="shared" si="1"/>
        <v>#VALUE!</v>
      </c>
      <c r="R24" s="242" t="e">
        <f t="shared" si="1"/>
        <v>#VALUE!</v>
      </c>
      <c r="S24" s="244" t="e">
        <f t="shared" si="1"/>
        <v>#VALUE!</v>
      </c>
      <c r="T24" s="244" t="e">
        <f t="shared" si="1"/>
        <v>#VALUE!</v>
      </c>
      <c r="U24" s="244" t="e">
        <f t="shared" si="1"/>
        <v>#VALUE!</v>
      </c>
      <c r="V24" s="242" t="e">
        <f t="shared" si="1"/>
        <v>#VALUE!</v>
      </c>
      <c r="W24" s="242" t="e">
        <f t="shared" si="1"/>
        <v>#VALUE!</v>
      </c>
      <c r="X24" s="242" t="e">
        <f t="shared" si="1"/>
        <v>#VALUE!</v>
      </c>
      <c r="Y24" s="242" t="e">
        <f t="shared" si="1"/>
        <v>#VALUE!</v>
      </c>
      <c r="Z24" s="242">
        <f t="shared" si="2"/>
        <v>0</v>
      </c>
      <c r="AA24" s="242" t="e">
        <f t="shared" si="2"/>
        <v>#VALUE!</v>
      </c>
      <c r="AB24" s="244" t="e">
        <f t="shared" si="2"/>
        <v>#VALUE!</v>
      </c>
      <c r="AC24" s="242" t="e">
        <f t="shared" si="2"/>
        <v>#VALUE!</v>
      </c>
      <c r="AD24" s="242" t="e">
        <f t="shared" si="2"/>
        <v>#VALUE!</v>
      </c>
      <c r="AE24" s="242" t="e">
        <f t="shared" si="2"/>
        <v>#VALUE!</v>
      </c>
      <c r="AF24" s="245" t="e">
        <f t="shared" si="2"/>
        <v>#VALUE!</v>
      </c>
      <c r="AG24" s="242" t="e">
        <f t="shared" si="2"/>
        <v>#VALUE!</v>
      </c>
      <c r="AH24" s="242" t="e">
        <f t="shared" si="2"/>
        <v>#VALUE!</v>
      </c>
      <c r="AI24" s="242" t="e">
        <f t="shared" si="2"/>
        <v>#VALUE!</v>
      </c>
      <c r="AJ24" s="245" t="e">
        <f t="shared" si="2"/>
        <v>#VALUE!</v>
      </c>
      <c r="AK24" s="242">
        <f t="shared" si="3"/>
        <v>0</v>
      </c>
      <c r="AL24" s="242" t="e">
        <f t="shared" si="3"/>
        <v>#VALUE!</v>
      </c>
      <c r="AM24" s="242" t="e">
        <f t="shared" si="3"/>
        <v>#VALUE!</v>
      </c>
      <c r="AN24" s="242" t="e">
        <f t="shared" si="3"/>
        <v>#VALUE!</v>
      </c>
      <c r="AO24" s="242" t="e">
        <f t="shared" si="3"/>
        <v>#VALUE!</v>
      </c>
      <c r="AP24" s="245" t="e">
        <f t="shared" si="3"/>
        <v>#VALUE!</v>
      </c>
      <c r="AQ24" s="242" t="e">
        <f t="shared" si="3"/>
        <v>#VALUE!</v>
      </c>
      <c r="AR24" s="242" t="e">
        <f t="shared" si="3"/>
        <v>#VALUE!</v>
      </c>
      <c r="AS24" s="242" t="e">
        <f t="shared" si="3"/>
        <v>#VALUE!</v>
      </c>
      <c r="AT24" s="242" t="e">
        <f t="shared" si="3"/>
        <v>#VALUE!</v>
      </c>
      <c r="AU24" s="245" t="e">
        <f t="shared" si="3"/>
        <v>#VALUE!</v>
      </c>
      <c r="AV24" s="242" t="e">
        <f>SUM(Z24:AU24)</f>
        <v>#VALUE!</v>
      </c>
      <c r="AW24" s="243" t="e">
        <f>IF(AV24&gt;70,80-AV24,IF(AV24&gt;60,70-AV24,IF(AV24&gt;50,60-AV24,IF(AV24&gt;40,50-AV24,IF(AV24&gt;30,40-AV24,IF(AV24&gt;20,30-AV24,IF(AV24&gt;10,20-AV24,10-AV24)))))))</f>
        <v>#VALUE!</v>
      </c>
      <c r="AX24" s="167">
        <f>Tabela5[[#This Row],[Kraj]]</f>
        <v>0</v>
      </c>
      <c r="AY24" s="195" t="str">
        <f t="shared" si="6"/>
        <v>INTER CARGO</v>
      </c>
      <c r="AZ24" s="168">
        <f>Tabela5[[#This Row],[Seria]]</f>
        <v>0</v>
      </c>
      <c r="BA24" s="197">
        <f t="shared" si="7"/>
        <v>3</v>
      </c>
      <c r="BB24" s="197">
        <f t="shared" si="8"/>
        <v>3</v>
      </c>
      <c r="BC24" s="197">
        <f t="shared" si="9"/>
        <v>6</v>
      </c>
      <c r="BD24" s="197">
        <f t="shared" si="10"/>
        <v>2</v>
      </c>
      <c r="BE24" s="169">
        <f>Tabela5[[#This Row],[Długość '[m']]]</f>
        <v>0</v>
      </c>
      <c r="BF24" s="170">
        <f>Tabela5[[#This Row],[Masa ładunku '[t']]]</f>
        <v>0</v>
      </c>
      <c r="BG24" s="169">
        <f>Tabela5[[#This Row],[Tara '[t']]]</f>
        <v>0</v>
      </c>
      <c r="BH24" s="171">
        <f>Tabela5[[#This Row],[Masa hamowania '[t']]]</f>
        <v>0</v>
      </c>
      <c r="BI24" s="46">
        <f t="shared" si="4"/>
        <v>0</v>
      </c>
      <c r="BJ24" s="201" t="str">
        <f t="shared" si="5"/>
        <v>PETROVICE U KARVINE</v>
      </c>
      <c r="BK24" s="201" t="str">
        <f t="shared" si="5"/>
        <v>DĄBROWA GÓRN.TOW.</v>
      </c>
      <c r="BL24" s="225">
        <f>Tabela5[[#This Row],[Towar]]</f>
        <v>0</v>
      </c>
    </row>
    <row r="25" spans="1:64" ht="29.25" thickBot="1" x14ac:dyDescent="0.25">
      <c r="A25" s="175">
        <v>5</v>
      </c>
      <c r="B25" s="166">
        <f>Tabela5[[#This Row],[Nr pojazdu]]</f>
        <v>0</v>
      </c>
      <c r="C25" s="241" t="str">
        <f t="shared" si="0"/>
        <v>0</v>
      </c>
      <c r="D25" s="241" t="str">
        <f t="shared" si="0"/>
        <v/>
      </c>
      <c r="E25" s="241" t="str">
        <f t="shared" si="0"/>
        <v/>
      </c>
      <c r="F25" s="241" t="str">
        <f t="shared" si="0"/>
        <v/>
      </c>
      <c r="G25" s="241" t="str">
        <f t="shared" si="0"/>
        <v/>
      </c>
      <c r="H25" s="241" t="str">
        <f t="shared" si="0"/>
        <v/>
      </c>
      <c r="I25" s="241" t="str">
        <f t="shared" si="0"/>
        <v/>
      </c>
      <c r="J25" s="241" t="str">
        <f t="shared" si="0"/>
        <v/>
      </c>
      <c r="K25" s="241" t="str">
        <f t="shared" si="0"/>
        <v/>
      </c>
      <c r="L25" s="241" t="str">
        <f t="shared" si="0"/>
        <v/>
      </c>
      <c r="M25" s="242" t="str">
        <f t="shared" si="0"/>
        <v/>
      </c>
      <c r="N25" s="243" t="e">
        <f t="shared" ref="N25:N62" si="11">VALUE(MID(TEXT($B25,0),N$20,1))</f>
        <v>#VALUE!</v>
      </c>
      <c r="O25" s="242">
        <f t="shared" si="1"/>
        <v>0</v>
      </c>
      <c r="P25" s="242" t="e">
        <f t="shared" si="1"/>
        <v>#VALUE!</v>
      </c>
      <c r="Q25" s="242" t="e">
        <f t="shared" si="1"/>
        <v>#VALUE!</v>
      </c>
      <c r="R25" s="242" t="e">
        <f t="shared" si="1"/>
        <v>#VALUE!</v>
      </c>
      <c r="S25" s="244" t="e">
        <f t="shared" si="1"/>
        <v>#VALUE!</v>
      </c>
      <c r="T25" s="244" t="e">
        <f t="shared" si="1"/>
        <v>#VALUE!</v>
      </c>
      <c r="U25" s="244" t="e">
        <f t="shared" si="1"/>
        <v>#VALUE!</v>
      </c>
      <c r="V25" s="242" t="e">
        <f t="shared" si="1"/>
        <v>#VALUE!</v>
      </c>
      <c r="W25" s="242" t="e">
        <f t="shared" si="1"/>
        <v>#VALUE!</v>
      </c>
      <c r="X25" s="242" t="e">
        <f t="shared" si="1"/>
        <v>#VALUE!</v>
      </c>
      <c r="Y25" s="242" t="e">
        <f t="shared" si="1"/>
        <v>#VALUE!</v>
      </c>
      <c r="Z25" s="242">
        <f t="shared" si="2"/>
        <v>0</v>
      </c>
      <c r="AA25" s="242" t="e">
        <f t="shared" si="2"/>
        <v>#VALUE!</v>
      </c>
      <c r="AB25" s="244" t="e">
        <f t="shared" si="2"/>
        <v>#VALUE!</v>
      </c>
      <c r="AC25" s="242" t="e">
        <f t="shared" si="2"/>
        <v>#VALUE!</v>
      </c>
      <c r="AD25" s="242" t="e">
        <f t="shared" si="2"/>
        <v>#VALUE!</v>
      </c>
      <c r="AE25" s="242" t="e">
        <f t="shared" si="2"/>
        <v>#VALUE!</v>
      </c>
      <c r="AF25" s="245" t="e">
        <f t="shared" si="2"/>
        <v>#VALUE!</v>
      </c>
      <c r="AG25" s="242" t="e">
        <f t="shared" si="2"/>
        <v>#VALUE!</v>
      </c>
      <c r="AH25" s="242" t="e">
        <f t="shared" si="2"/>
        <v>#VALUE!</v>
      </c>
      <c r="AI25" s="242" t="e">
        <f t="shared" si="2"/>
        <v>#VALUE!</v>
      </c>
      <c r="AJ25" s="245" t="e">
        <f t="shared" si="2"/>
        <v>#VALUE!</v>
      </c>
      <c r="AK25" s="242">
        <f t="shared" si="3"/>
        <v>0</v>
      </c>
      <c r="AL25" s="242" t="e">
        <f t="shared" si="3"/>
        <v>#VALUE!</v>
      </c>
      <c r="AM25" s="242" t="e">
        <f t="shared" si="3"/>
        <v>#VALUE!</v>
      </c>
      <c r="AN25" s="242" t="e">
        <f t="shared" si="3"/>
        <v>#VALUE!</v>
      </c>
      <c r="AO25" s="242" t="e">
        <f t="shared" si="3"/>
        <v>#VALUE!</v>
      </c>
      <c r="AP25" s="245" t="e">
        <f t="shared" si="3"/>
        <v>#VALUE!</v>
      </c>
      <c r="AQ25" s="242" t="e">
        <f t="shared" si="3"/>
        <v>#VALUE!</v>
      </c>
      <c r="AR25" s="242" t="e">
        <f t="shared" si="3"/>
        <v>#VALUE!</v>
      </c>
      <c r="AS25" s="242" t="e">
        <f t="shared" si="3"/>
        <v>#VALUE!</v>
      </c>
      <c r="AT25" s="242" t="e">
        <f t="shared" si="3"/>
        <v>#VALUE!</v>
      </c>
      <c r="AU25" s="245" t="e">
        <f t="shared" si="3"/>
        <v>#VALUE!</v>
      </c>
      <c r="AV25" s="242" t="e">
        <f t="shared" ref="AV25:AV62" si="12">SUM(Z25:AU25)</f>
        <v>#VALUE!</v>
      </c>
      <c r="AW25" s="243" t="e">
        <f t="shared" ref="AW25:AW62" si="13">IF(AV25&gt;70,80-AV25,IF(AV25&gt;60,70-AV25,IF(AV25&gt;50,60-AV25,IF(AV25&gt;40,50-AV25,IF(AV25&gt;30,40-AV25,IF(AV25&gt;20,30-AV25,IF(AV25&gt;10,20-AV25,10-AV25)))))))</f>
        <v>#VALUE!</v>
      </c>
      <c r="AX25" s="167">
        <f>Tabela5[[#This Row],[Kraj]]</f>
        <v>0</v>
      </c>
      <c r="AY25" s="195" t="str">
        <f t="shared" si="6"/>
        <v>INTER CARGO</v>
      </c>
      <c r="AZ25" s="168">
        <f>Tabela5[[#This Row],[Seria]]</f>
        <v>0</v>
      </c>
      <c r="BA25" s="197">
        <f t="shared" si="7"/>
        <v>3</v>
      </c>
      <c r="BB25" s="197">
        <f t="shared" si="8"/>
        <v>3</v>
      </c>
      <c r="BC25" s="197">
        <f t="shared" si="9"/>
        <v>6</v>
      </c>
      <c r="BD25" s="197">
        <f t="shared" si="10"/>
        <v>2</v>
      </c>
      <c r="BE25" s="169">
        <f>Tabela5[[#This Row],[Długość '[m']]]</f>
        <v>0</v>
      </c>
      <c r="BF25" s="170">
        <f>Tabela5[[#This Row],[Masa ładunku '[t']]]</f>
        <v>0</v>
      </c>
      <c r="BG25" s="169">
        <f>Tabela5[[#This Row],[Tara '[t']]]</f>
        <v>0</v>
      </c>
      <c r="BH25" s="171">
        <f>Tabela5[[#This Row],[Masa hamowania '[t']]]</f>
        <v>0</v>
      </c>
      <c r="BI25" s="46">
        <f t="shared" si="4"/>
        <v>0</v>
      </c>
      <c r="BJ25" s="201" t="str">
        <f t="shared" si="5"/>
        <v>PETROVICE U KARVINE</v>
      </c>
      <c r="BK25" s="201" t="str">
        <f t="shared" si="5"/>
        <v>DĄBROWA GÓRN.TOW.</v>
      </c>
      <c r="BL25" s="225">
        <f>Tabela5[[#This Row],[Towar]]</f>
        <v>0</v>
      </c>
    </row>
    <row r="26" spans="1:64" ht="29.25" thickBot="1" x14ac:dyDescent="0.25">
      <c r="A26" s="175">
        <v>6</v>
      </c>
      <c r="B26" s="166">
        <f>Tabela5[[#This Row],[Nr pojazdu]]</f>
        <v>0</v>
      </c>
      <c r="C26" s="241" t="str">
        <f t="shared" si="0"/>
        <v>0</v>
      </c>
      <c r="D26" s="241" t="str">
        <f t="shared" si="0"/>
        <v/>
      </c>
      <c r="E26" s="241" t="str">
        <f t="shared" si="0"/>
        <v/>
      </c>
      <c r="F26" s="241" t="str">
        <f t="shared" si="0"/>
        <v/>
      </c>
      <c r="G26" s="241" t="str">
        <f t="shared" si="0"/>
        <v/>
      </c>
      <c r="H26" s="241" t="str">
        <f t="shared" si="0"/>
        <v/>
      </c>
      <c r="I26" s="241" t="str">
        <f t="shared" si="0"/>
        <v/>
      </c>
      <c r="J26" s="241" t="str">
        <f t="shared" si="0"/>
        <v/>
      </c>
      <c r="K26" s="241" t="str">
        <f t="shared" si="0"/>
        <v/>
      </c>
      <c r="L26" s="241" t="str">
        <f t="shared" si="0"/>
        <v/>
      </c>
      <c r="M26" s="242" t="str">
        <f t="shared" si="0"/>
        <v/>
      </c>
      <c r="N26" s="243" t="e">
        <f t="shared" si="11"/>
        <v>#VALUE!</v>
      </c>
      <c r="O26" s="242">
        <f t="shared" si="1"/>
        <v>0</v>
      </c>
      <c r="P26" s="242" t="e">
        <f t="shared" si="1"/>
        <v>#VALUE!</v>
      </c>
      <c r="Q26" s="242" t="e">
        <f t="shared" si="1"/>
        <v>#VALUE!</v>
      </c>
      <c r="R26" s="242" t="e">
        <f t="shared" si="1"/>
        <v>#VALUE!</v>
      </c>
      <c r="S26" s="244" t="e">
        <f t="shared" si="1"/>
        <v>#VALUE!</v>
      </c>
      <c r="T26" s="244" t="e">
        <f t="shared" si="1"/>
        <v>#VALUE!</v>
      </c>
      <c r="U26" s="244" t="e">
        <f t="shared" si="1"/>
        <v>#VALUE!</v>
      </c>
      <c r="V26" s="242" t="e">
        <f t="shared" si="1"/>
        <v>#VALUE!</v>
      </c>
      <c r="W26" s="242" t="e">
        <f t="shared" si="1"/>
        <v>#VALUE!</v>
      </c>
      <c r="X26" s="242" t="e">
        <f t="shared" si="1"/>
        <v>#VALUE!</v>
      </c>
      <c r="Y26" s="242" t="e">
        <f t="shared" si="1"/>
        <v>#VALUE!</v>
      </c>
      <c r="Z26" s="242">
        <f t="shared" si="2"/>
        <v>0</v>
      </c>
      <c r="AA26" s="242" t="e">
        <f t="shared" si="2"/>
        <v>#VALUE!</v>
      </c>
      <c r="AB26" s="244" t="e">
        <f t="shared" si="2"/>
        <v>#VALUE!</v>
      </c>
      <c r="AC26" s="242" t="e">
        <f t="shared" si="2"/>
        <v>#VALUE!</v>
      </c>
      <c r="AD26" s="242" t="e">
        <f t="shared" si="2"/>
        <v>#VALUE!</v>
      </c>
      <c r="AE26" s="242" t="e">
        <f t="shared" si="2"/>
        <v>#VALUE!</v>
      </c>
      <c r="AF26" s="245" t="e">
        <f t="shared" si="2"/>
        <v>#VALUE!</v>
      </c>
      <c r="AG26" s="242" t="e">
        <f t="shared" si="2"/>
        <v>#VALUE!</v>
      </c>
      <c r="AH26" s="242" t="e">
        <f t="shared" si="2"/>
        <v>#VALUE!</v>
      </c>
      <c r="AI26" s="242" t="e">
        <f t="shared" si="2"/>
        <v>#VALUE!</v>
      </c>
      <c r="AJ26" s="245" t="e">
        <f t="shared" si="2"/>
        <v>#VALUE!</v>
      </c>
      <c r="AK26" s="242">
        <f t="shared" si="3"/>
        <v>0</v>
      </c>
      <c r="AL26" s="242" t="e">
        <f t="shared" si="3"/>
        <v>#VALUE!</v>
      </c>
      <c r="AM26" s="242" t="e">
        <f t="shared" si="3"/>
        <v>#VALUE!</v>
      </c>
      <c r="AN26" s="242" t="e">
        <f t="shared" si="3"/>
        <v>#VALUE!</v>
      </c>
      <c r="AO26" s="242" t="e">
        <f t="shared" si="3"/>
        <v>#VALUE!</v>
      </c>
      <c r="AP26" s="245" t="e">
        <f t="shared" si="3"/>
        <v>#VALUE!</v>
      </c>
      <c r="AQ26" s="242" t="e">
        <f t="shared" si="3"/>
        <v>#VALUE!</v>
      </c>
      <c r="AR26" s="242" t="e">
        <f t="shared" si="3"/>
        <v>#VALUE!</v>
      </c>
      <c r="AS26" s="242" t="e">
        <f t="shared" si="3"/>
        <v>#VALUE!</v>
      </c>
      <c r="AT26" s="242" t="e">
        <f t="shared" si="3"/>
        <v>#VALUE!</v>
      </c>
      <c r="AU26" s="245" t="e">
        <f t="shared" si="3"/>
        <v>#VALUE!</v>
      </c>
      <c r="AV26" s="242" t="e">
        <f t="shared" si="12"/>
        <v>#VALUE!</v>
      </c>
      <c r="AW26" s="243" t="e">
        <f t="shared" si="13"/>
        <v>#VALUE!</v>
      </c>
      <c r="AX26" s="167">
        <f>Tabela5[[#This Row],[Kraj]]</f>
        <v>0</v>
      </c>
      <c r="AY26" s="195" t="str">
        <f t="shared" si="6"/>
        <v>INTER CARGO</v>
      </c>
      <c r="AZ26" s="168">
        <f>Tabela5[[#This Row],[Seria]]</f>
        <v>0</v>
      </c>
      <c r="BA26" s="197">
        <f t="shared" si="7"/>
        <v>3</v>
      </c>
      <c r="BB26" s="197">
        <f t="shared" si="8"/>
        <v>3</v>
      </c>
      <c r="BC26" s="197">
        <f t="shared" si="9"/>
        <v>6</v>
      </c>
      <c r="BD26" s="197">
        <f t="shared" si="10"/>
        <v>2</v>
      </c>
      <c r="BE26" s="169">
        <f>Tabela5[[#This Row],[Długość '[m']]]</f>
        <v>0</v>
      </c>
      <c r="BF26" s="170">
        <f>Tabela5[[#This Row],[Masa ładunku '[t']]]</f>
        <v>0</v>
      </c>
      <c r="BG26" s="169">
        <f>Tabela5[[#This Row],[Tara '[t']]]</f>
        <v>0</v>
      </c>
      <c r="BH26" s="171">
        <f>Tabela5[[#This Row],[Masa hamowania '[t']]]</f>
        <v>0</v>
      </c>
      <c r="BI26" s="46">
        <f t="shared" si="4"/>
        <v>0</v>
      </c>
      <c r="BJ26" s="201" t="str">
        <f t="shared" si="5"/>
        <v>PETROVICE U KARVINE</v>
      </c>
      <c r="BK26" s="201" t="str">
        <f t="shared" si="5"/>
        <v>DĄBROWA GÓRN.TOW.</v>
      </c>
      <c r="BL26" s="225">
        <f>Tabela5[[#This Row],[Towar]]</f>
        <v>0</v>
      </c>
    </row>
    <row r="27" spans="1:64" ht="29.25" thickBot="1" x14ac:dyDescent="0.25">
      <c r="A27" s="175">
        <v>7</v>
      </c>
      <c r="B27" s="166">
        <f>Tabela5[[#This Row],[Nr pojazdu]]</f>
        <v>0</v>
      </c>
      <c r="C27" s="241" t="str">
        <f t="shared" si="0"/>
        <v>0</v>
      </c>
      <c r="D27" s="241" t="str">
        <f t="shared" si="0"/>
        <v/>
      </c>
      <c r="E27" s="241" t="str">
        <f t="shared" si="0"/>
        <v/>
      </c>
      <c r="F27" s="241" t="str">
        <f t="shared" si="0"/>
        <v/>
      </c>
      <c r="G27" s="241" t="str">
        <f t="shared" si="0"/>
        <v/>
      </c>
      <c r="H27" s="241" t="str">
        <f t="shared" si="0"/>
        <v/>
      </c>
      <c r="I27" s="241" t="str">
        <f t="shared" si="0"/>
        <v/>
      </c>
      <c r="J27" s="241" t="str">
        <f t="shared" si="0"/>
        <v/>
      </c>
      <c r="K27" s="241" t="str">
        <f t="shared" si="0"/>
        <v/>
      </c>
      <c r="L27" s="241" t="str">
        <f t="shared" si="0"/>
        <v/>
      </c>
      <c r="M27" s="242" t="str">
        <f t="shared" si="0"/>
        <v/>
      </c>
      <c r="N27" s="243" t="e">
        <f t="shared" si="11"/>
        <v>#VALUE!</v>
      </c>
      <c r="O27" s="242">
        <f t="shared" si="1"/>
        <v>0</v>
      </c>
      <c r="P27" s="242" t="e">
        <f t="shared" si="1"/>
        <v>#VALUE!</v>
      </c>
      <c r="Q27" s="242" t="e">
        <f t="shared" si="1"/>
        <v>#VALUE!</v>
      </c>
      <c r="R27" s="242" t="e">
        <f t="shared" si="1"/>
        <v>#VALUE!</v>
      </c>
      <c r="S27" s="244" t="e">
        <f t="shared" si="1"/>
        <v>#VALUE!</v>
      </c>
      <c r="T27" s="244" t="e">
        <f t="shared" si="1"/>
        <v>#VALUE!</v>
      </c>
      <c r="U27" s="244" t="e">
        <f t="shared" si="1"/>
        <v>#VALUE!</v>
      </c>
      <c r="V27" s="242" t="e">
        <f t="shared" si="1"/>
        <v>#VALUE!</v>
      </c>
      <c r="W27" s="242" t="e">
        <f t="shared" si="1"/>
        <v>#VALUE!</v>
      </c>
      <c r="X27" s="242" t="e">
        <f t="shared" si="1"/>
        <v>#VALUE!</v>
      </c>
      <c r="Y27" s="242" t="e">
        <f t="shared" si="1"/>
        <v>#VALUE!</v>
      </c>
      <c r="Z27" s="242">
        <f t="shared" si="2"/>
        <v>0</v>
      </c>
      <c r="AA27" s="242" t="e">
        <f t="shared" si="2"/>
        <v>#VALUE!</v>
      </c>
      <c r="AB27" s="244" t="e">
        <f t="shared" si="2"/>
        <v>#VALUE!</v>
      </c>
      <c r="AC27" s="242" t="e">
        <f t="shared" si="2"/>
        <v>#VALUE!</v>
      </c>
      <c r="AD27" s="242" t="e">
        <f t="shared" si="2"/>
        <v>#VALUE!</v>
      </c>
      <c r="AE27" s="242" t="e">
        <f t="shared" si="2"/>
        <v>#VALUE!</v>
      </c>
      <c r="AF27" s="245" t="e">
        <f t="shared" si="2"/>
        <v>#VALUE!</v>
      </c>
      <c r="AG27" s="242" t="e">
        <f t="shared" si="2"/>
        <v>#VALUE!</v>
      </c>
      <c r="AH27" s="242" t="e">
        <f t="shared" si="2"/>
        <v>#VALUE!</v>
      </c>
      <c r="AI27" s="242" t="e">
        <f t="shared" si="2"/>
        <v>#VALUE!</v>
      </c>
      <c r="AJ27" s="245" t="e">
        <f t="shared" si="2"/>
        <v>#VALUE!</v>
      </c>
      <c r="AK27" s="242">
        <f t="shared" si="3"/>
        <v>0</v>
      </c>
      <c r="AL27" s="242" t="e">
        <f t="shared" si="3"/>
        <v>#VALUE!</v>
      </c>
      <c r="AM27" s="242" t="e">
        <f t="shared" si="3"/>
        <v>#VALUE!</v>
      </c>
      <c r="AN27" s="242" t="e">
        <f t="shared" si="3"/>
        <v>#VALUE!</v>
      </c>
      <c r="AO27" s="242" t="e">
        <f t="shared" si="3"/>
        <v>#VALUE!</v>
      </c>
      <c r="AP27" s="245" t="e">
        <f t="shared" si="3"/>
        <v>#VALUE!</v>
      </c>
      <c r="AQ27" s="242" t="e">
        <f t="shared" si="3"/>
        <v>#VALUE!</v>
      </c>
      <c r="AR27" s="242" t="e">
        <f t="shared" si="3"/>
        <v>#VALUE!</v>
      </c>
      <c r="AS27" s="242" t="e">
        <f t="shared" si="3"/>
        <v>#VALUE!</v>
      </c>
      <c r="AT27" s="242" t="e">
        <f t="shared" si="3"/>
        <v>#VALUE!</v>
      </c>
      <c r="AU27" s="245" t="e">
        <f t="shared" si="3"/>
        <v>#VALUE!</v>
      </c>
      <c r="AV27" s="242" t="e">
        <f t="shared" si="12"/>
        <v>#VALUE!</v>
      </c>
      <c r="AW27" s="243" t="e">
        <f t="shared" si="13"/>
        <v>#VALUE!</v>
      </c>
      <c r="AX27" s="167">
        <f>Tabela5[[#This Row],[Kraj]]</f>
        <v>0</v>
      </c>
      <c r="AY27" s="195" t="str">
        <f t="shared" si="6"/>
        <v>INTER CARGO</v>
      </c>
      <c r="AZ27" s="168">
        <f>Tabela5[[#This Row],[Seria]]</f>
        <v>0</v>
      </c>
      <c r="BA27" s="197">
        <f t="shared" si="7"/>
        <v>3</v>
      </c>
      <c r="BB27" s="197">
        <f t="shared" si="8"/>
        <v>3</v>
      </c>
      <c r="BC27" s="197">
        <f t="shared" si="9"/>
        <v>6</v>
      </c>
      <c r="BD27" s="197">
        <f t="shared" si="10"/>
        <v>2</v>
      </c>
      <c r="BE27" s="169">
        <f>Tabela5[[#This Row],[Długość '[m']]]</f>
        <v>0</v>
      </c>
      <c r="BF27" s="170">
        <f>Tabela5[[#This Row],[Masa ładunku '[t']]]</f>
        <v>0</v>
      </c>
      <c r="BG27" s="169">
        <f>Tabela5[[#This Row],[Tara '[t']]]</f>
        <v>0</v>
      </c>
      <c r="BH27" s="171">
        <f>Tabela5[[#This Row],[Masa hamowania '[t']]]</f>
        <v>0</v>
      </c>
      <c r="BI27" s="46">
        <f t="shared" si="4"/>
        <v>0</v>
      </c>
      <c r="BJ27" s="201" t="str">
        <f t="shared" si="5"/>
        <v>PETROVICE U KARVINE</v>
      </c>
      <c r="BK27" s="201" t="str">
        <f t="shared" si="5"/>
        <v>DĄBROWA GÓRN.TOW.</v>
      </c>
      <c r="BL27" s="225">
        <f>Tabela5[[#This Row],[Towar]]</f>
        <v>0</v>
      </c>
    </row>
    <row r="28" spans="1:64" ht="29.25" thickBot="1" x14ac:dyDescent="0.25">
      <c r="A28" s="175">
        <v>8</v>
      </c>
      <c r="B28" s="166">
        <f>Tabela5[[#This Row],[Nr pojazdu]]</f>
        <v>0</v>
      </c>
      <c r="C28" s="241" t="str">
        <f t="shared" si="0"/>
        <v>0</v>
      </c>
      <c r="D28" s="241" t="str">
        <f t="shared" si="0"/>
        <v/>
      </c>
      <c r="E28" s="241" t="str">
        <f t="shared" si="0"/>
        <v/>
      </c>
      <c r="F28" s="241" t="str">
        <f t="shared" si="0"/>
        <v/>
      </c>
      <c r="G28" s="241" t="str">
        <f t="shared" si="0"/>
        <v/>
      </c>
      <c r="H28" s="241" t="str">
        <f t="shared" si="0"/>
        <v/>
      </c>
      <c r="I28" s="241" t="str">
        <f t="shared" si="0"/>
        <v/>
      </c>
      <c r="J28" s="241" t="str">
        <f t="shared" si="0"/>
        <v/>
      </c>
      <c r="K28" s="241" t="str">
        <f t="shared" si="0"/>
        <v/>
      </c>
      <c r="L28" s="241" t="str">
        <f t="shared" si="0"/>
        <v/>
      </c>
      <c r="M28" s="242" t="str">
        <f t="shared" si="0"/>
        <v/>
      </c>
      <c r="N28" s="243" t="e">
        <f t="shared" si="11"/>
        <v>#VALUE!</v>
      </c>
      <c r="O28" s="242">
        <f t="shared" si="1"/>
        <v>0</v>
      </c>
      <c r="P28" s="242" t="e">
        <f t="shared" si="1"/>
        <v>#VALUE!</v>
      </c>
      <c r="Q28" s="242" t="e">
        <f t="shared" si="1"/>
        <v>#VALUE!</v>
      </c>
      <c r="R28" s="242" t="e">
        <f t="shared" si="1"/>
        <v>#VALUE!</v>
      </c>
      <c r="S28" s="244" t="e">
        <f t="shared" si="1"/>
        <v>#VALUE!</v>
      </c>
      <c r="T28" s="244" t="e">
        <f t="shared" si="1"/>
        <v>#VALUE!</v>
      </c>
      <c r="U28" s="244" t="e">
        <f t="shared" si="1"/>
        <v>#VALUE!</v>
      </c>
      <c r="V28" s="242" t="e">
        <f t="shared" si="1"/>
        <v>#VALUE!</v>
      </c>
      <c r="W28" s="242" t="e">
        <f t="shared" si="1"/>
        <v>#VALUE!</v>
      </c>
      <c r="X28" s="242" t="e">
        <f t="shared" si="1"/>
        <v>#VALUE!</v>
      </c>
      <c r="Y28" s="242" t="e">
        <f t="shared" si="1"/>
        <v>#VALUE!</v>
      </c>
      <c r="Z28" s="242">
        <f t="shared" si="2"/>
        <v>0</v>
      </c>
      <c r="AA28" s="242" t="e">
        <f t="shared" si="2"/>
        <v>#VALUE!</v>
      </c>
      <c r="AB28" s="244" t="e">
        <f t="shared" si="2"/>
        <v>#VALUE!</v>
      </c>
      <c r="AC28" s="242" t="e">
        <f t="shared" si="2"/>
        <v>#VALUE!</v>
      </c>
      <c r="AD28" s="242" t="e">
        <f t="shared" si="2"/>
        <v>#VALUE!</v>
      </c>
      <c r="AE28" s="242" t="e">
        <f t="shared" si="2"/>
        <v>#VALUE!</v>
      </c>
      <c r="AF28" s="245" t="e">
        <f t="shared" si="2"/>
        <v>#VALUE!</v>
      </c>
      <c r="AG28" s="242" t="e">
        <f t="shared" si="2"/>
        <v>#VALUE!</v>
      </c>
      <c r="AH28" s="242" t="e">
        <f t="shared" si="2"/>
        <v>#VALUE!</v>
      </c>
      <c r="AI28" s="242" t="e">
        <f t="shared" si="2"/>
        <v>#VALUE!</v>
      </c>
      <c r="AJ28" s="245" t="e">
        <f t="shared" si="2"/>
        <v>#VALUE!</v>
      </c>
      <c r="AK28" s="242">
        <f t="shared" si="3"/>
        <v>0</v>
      </c>
      <c r="AL28" s="242" t="e">
        <f t="shared" si="3"/>
        <v>#VALUE!</v>
      </c>
      <c r="AM28" s="242" t="e">
        <f t="shared" si="3"/>
        <v>#VALUE!</v>
      </c>
      <c r="AN28" s="242" t="e">
        <f t="shared" si="3"/>
        <v>#VALUE!</v>
      </c>
      <c r="AO28" s="242" t="e">
        <f t="shared" si="3"/>
        <v>#VALUE!</v>
      </c>
      <c r="AP28" s="245" t="e">
        <f t="shared" si="3"/>
        <v>#VALUE!</v>
      </c>
      <c r="AQ28" s="242" t="e">
        <f t="shared" si="3"/>
        <v>#VALUE!</v>
      </c>
      <c r="AR28" s="242" t="e">
        <f t="shared" si="3"/>
        <v>#VALUE!</v>
      </c>
      <c r="AS28" s="242" t="e">
        <f t="shared" si="3"/>
        <v>#VALUE!</v>
      </c>
      <c r="AT28" s="242" t="e">
        <f t="shared" si="3"/>
        <v>#VALUE!</v>
      </c>
      <c r="AU28" s="245" t="e">
        <f t="shared" si="3"/>
        <v>#VALUE!</v>
      </c>
      <c r="AV28" s="242" t="e">
        <f t="shared" si="12"/>
        <v>#VALUE!</v>
      </c>
      <c r="AW28" s="243" t="e">
        <f t="shared" si="13"/>
        <v>#VALUE!</v>
      </c>
      <c r="AX28" s="167">
        <f>Tabela5[[#This Row],[Kraj]]</f>
        <v>0</v>
      </c>
      <c r="AY28" s="195" t="str">
        <f t="shared" si="6"/>
        <v>INTER CARGO</v>
      </c>
      <c r="AZ28" s="168">
        <f>Tabela5[[#This Row],[Seria]]</f>
        <v>0</v>
      </c>
      <c r="BA28" s="197">
        <f t="shared" si="7"/>
        <v>3</v>
      </c>
      <c r="BB28" s="197">
        <f t="shared" si="8"/>
        <v>3</v>
      </c>
      <c r="BC28" s="197">
        <f t="shared" si="9"/>
        <v>6</v>
      </c>
      <c r="BD28" s="197">
        <f t="shared" si="10"/>
        <v>2</v>
      </c>
      <c r="BE28" s="169">
        <f>Tabela5[[#This Row],[Długość '[m']]]</f>
        <v>0</v>
      </c>
      <c r="BF28" s="170">
        <f>Tabela5[[#This Row],[Masa ładunku '[t']]]</f>
        <v>0</v>
      </c>
      <c r="BG28" s="169">
        <f>Tabela5[[#This Row],[Tara '[t']]]</f>
        <v>0</v>
      </c>
      <c r="BH28" s="171">
        <f>Tabela5[[#This Row],[Masa hamowania '[t']]]</f>
        <v>0</v>
      </c>
      <c r="BI28" s="46">
        <f t="shared" si="4"/>
        <v>0</v>
      </c>
      <c r="BJ28" s="201" t="str">
        <f t="shared" si="5"/>
        <v>PETROVICE U KARVINE</v>
      </c>
      <c r="BK28" s="201" t="str">
        <f t="shared" si="5"/>
        <v>DĄBROWA GÓRN.TOW.</v>
      </c>
      <c r="BL28" s="225">
        <f>Tabela5[[#This Row],[Towar]]</f>
        <v>0</v>
      </c>
    </row>
    <row r="29" spans="1:64" ht="29.25" thickBot="1" x14ac:dyDescent="0.25">
      <c r="A29" s="175">
        <v>9</v>
      </c>
      <c r="B29" s="166">
        <f>Tabela5[[#This Row],[Nr pojazdu]]</f>
        <v>0</v>
      </c>
      <c r="C29" s="241" t="str">
        <f t="shared" si="0"/>
        <v>0</v>
      </c>
      <c r="D29" s="241" t="str">
        <f t="shared" si="0"/>
        <v/>
      </c>
      <c r="E29" s="241" t="str">
        <f t="shared" si="0"/>
        <v/>
      </c>
      <c r="F29" s="241" t="str">
        <f t="shared" si="0"/>
        <v/>
      </c>
      <c r="G29" s="241" t="str">
        <f t="shared" si="0"/>
        <v/>
      </c>
      <c r="H29" s="241" t="str">
        <f t="shared" si="0"/>
        <v/>
      </c>
      <c r="I29" s="241" t="str">
        <f t="shared" si="0"/>
        <v/>
      </c>
      <c r="J29" s="241" t="str">
        <f t="shared" si="0"/>
        <v/>
      </c>
      <c r="K29" s="241" t="str">
        <f t="shared" si="0"/>
        <v/>
      </c>
      <c r="L29" s="241" t="str">
        <f t="shared" si="0"/>
        <v/>
      </c>
      <c r="M29" s="242" t="str">
        <f t="shared" si="0"/>
        <v/>
      </c>
      <c r="N29" s="243" t="e">
        <f t="shared" si="11"/>
        <v>#VALUE!</v>
      </c>
      <c r="O29" s="242">
        <f t="shared" si="1"/>
        <v>0</v>
      </c>
      <c r="P29" s="242" t="e">
        <f t="shared" si="1"/>
        <v>#VALUE!</v>
      </c>
      <c r="Q29" s="242" t="e">
        <f t="shared" si="1"/>
        <v>#VALUE!</v>
      </c>
      <c r="R29" s="242" t="e">
        <f t="shared" si="1"/>
        <v>#VALUE!</v>
      </c>
      <c r="S29" s="244" t="e">
        <f t="shared" si="1"/>
        <v>#VALUE!</v>
      </c>
      <c r="T29" s="244" t="e">
        <f t="shared" si="1"/>
        <v>#VALUE!</v>
      </c>
      <c r="U29" s="244" t="e">
        <f t="shared" si="1"/>
        <v>#VALUE!</v>
      </c>
      <c r="V29" s="242" t="e">
        <f t="shared" si="1"/>
        <v>#VALUE!</v>
      </c>
      <c r="W29" s="242" t="e">
        <f t="shared" si="1"/>
        <v>#VALUE!</v>
      </c>
      <c r="X29" s="242" t="e">
        <f t="shared" si="1"/>
        <v>#VALUE!</v>
      </c>
      <c r="Y29" s="242" t="e">
        <f t="shared" si="1"/>
        <v>#VALUE!</v>
      </c>
      <c r="Z29" s="242">
        <f t="shared" si="2"/>
        <v>0</v>
      </c>
      <c r="AA29" s="242" t="e">
        <f t="shared" si="2"/>
        <v>#VALUE!</v>
      </c>
      <c r="AB29" s="244" t="e">
        <f t="shared" si="2"/>
        <v>#VALUE!</v>
      </c>
      <c r="AC29" s="242" t="e">
        <f t="shared" si="2"/>
        <v>#VALUE!</v>
      </c>
      <c r="AD29" s="242" t="e">
        <f t="shared" si="2"/>
        <v>#VALUE!</v>
      </c>
      <c r="AE29" s="242" t="e">
        <f t="shared" si="2"/>
        <v>#VALUE!</v>
      </c>
      <c r="AF29" s="245" t="e">
        <f t="shared" si="2"/>
        <v>#VALUE!</v>
      </c>
      <c r="AG29" s="242" t="e">
        <f t="shared" si="2"/>
        <v>#VALUE!</v>
      </c>
      <c r="AH29" s="242" t="e">
        <f t="shared" si="2"/>
        <v>#VALUE!</v>
      </c>
      <c r="AI29" s="242" t="e">
        <f t="shared" si="2"/>
        <v>#VALUE!</v>
      </c>
      <c r="AJ29" s="245" t="e">
        <f t="shared" si="2"/>
        <v>#VALUE!</v>
      </c>
      <c r="AK29" s="242">
        <f t="shared" si="3"/>
        <v>0</v>
      </c>
      <c r="AL29" s="242" t="e">
        <f t="shared" si="3"/>
        <v>#VALUE!</v>
      </c>
      <c r="AM29" s="242" t="e">
        <f t="shared" si="3"/>
        <v>#VALUE!</v>
      </c>
      <c r="AN29" s="242" t="e">
        <f t="shared" si="3"/>
        <v>#VALUE!</v>
      </c>
      <c r="AO29" s="242" t="e">
        <f t="shared" si="3"/>
        <v>#VALUE!</v>
      </c>
      <c r="AP29" s="245" t="e">
        <f t="shared" si="3"/>
        <v>#VALUE!</v>
      </c>
      <c r="AQ29" s="242" t="e">
        <f t="shared" si="3"/>
        <v>#VALUE!</v>
      </c>
      <c r="AR29" s="242" t="e">
        <f t="shared" si="3"/>
        <v>#VALUE!</v>
      </c>
      <c r="AS29" s="242" t="e">
        <f t="shared" si="3"/>
        <v>#VALUE!</v>
      </c>
      <c r="AT29" s="242" t="e">
        <f t="shared" si="3"/>
        <v>#VALUE!</v>
      </c>
      <c r="AU29" s="245" t="e">
        <f t="shared" si="3"/>
        <v>#VALUE!</v>
      </c>
      <c r="AV29" s="242" t="e">
        <f t="shared" si="12"/>
        <v>#VALUE!</v>
      </c>
      <c r="AW29" s="243" t="e">
        <f t="shared" si="13"/>
        <v>#VALUE!</v>
      </c>
      <c r="AX29" s="167">
        <f>Tabela5[[#This Row],[Kraj]]</f>
        <v>0</v>
      </c>
      <c r="AY29" s="195" t="str">
        <f t="shared" si="6"/>
        <v>INTER CARGO</v>
      </c>
      <c r="AZ29" s="168">
        <f>Tabela5[[#This Row],[Seria]]</f>
        <v>0</v>
      </c>
      <c r="BA29" s="197">
        <f t="shared" si="7"/>
        <v>3</v>
      </c>
      <c r="BB29" s="197">
        <f t="shared" si="8"/>
        <v>3</v>
      </c>
      <c r="BC29" s="197">
        <f t="shared" si="9"/>
        <v>6</v>
      </c>
      <c r="BD29" s="197">
        <f t="shared" si="10"/>
        <v>2</v>
      </c>
      <c r="BE29" s="169">
        <f>Tabela5[[#This Row],[Długość '[m']]]</f>
        <v>0</v>
      </c>
      <c r="BF29" s="170">
        <f>Tabela5[[#This Row],[Masa ładunku '[t']]]</f>
        <v>0</v>
      </c>
      <c r="BG29" s="169">
        <f>Tabela5[[#This Row],[Tara '[t']]]</f>
        <v>0</v>
      </c>
      <c r="BH29" s="171">
        <f>Tabela5[[#This Row],[Masa hamowania '[t']]]</f>
        <v>0</v>
      </c>
      <c r="BI29" s="46">
        <f t="shared" si="4"/>
        <v>0</v>
      </c>
      <c r="BJ29" s="201" t="str">
        <f t="shared" si="5"/>
        <v>PETROVICE U KARVINE</v>
      </c>
      <c r="BK29" s="201" t="str">
        <f t="shared" si="5"/>
        <v>DĄBROWA GÓRN.TOW.</v>
      </c>
      <c r="BL29" s="225">
        <f>Tabela5[[#This Row],[Towar]]</f>
        <v>0</v>
      </c>
    </row>
    <row r="30" spans="1:64" ht="29.25" thickBot="1" x14ac:dyDescent="0.25">
      <c r="A30" s="175">
        <v>10</v>
      </c>
      <c r="B30" s="166">
        <f>Tabela5[[#This Row],[Nr pojazdu]]</f>
        <v>0</v>
      </c>
      <c r="C30" s="241" t="str">
        <f t="shared" si="0"/>
        <v>0</v>
      </c>
      <c r="D30" s="241" t="str">
        <f t="shared" si="0"/>
        <v/>
      </c>
      <c r="E30" s="241" t="str">
        <f t="shared" si="0"/>
        <v/>
      </c>
      <c r="F30" s="241" t="str">
        <f t="shared" si="0"/>
        <v/>
      </c>
      <c r="G30" s="241" t="str">
        <f t="shared" si="0"/>
        <v/>
      </c>
      <c r="H30" s="241" t="str">
        <f t="shared" si="0"/>
        <v/>
      </c>
      <c r="I30" s="241" t="str">
        <f t="shared" si="0"/>
        <v/>
      </c>
      <c r="J30" s="241" t="str">
        <f t="shared" si="0"/>
        <v/>
      </c>
      <c r="K30" s="241" t="str">
        <f t="shared" si="0"/>
        <v/>
      </c>
      <c r="L30" s="241" t="str">
        <f t="shared" si="0"/>
        <v/>
      </c>
      <c r="M30" s="242" t="str">
        <f t="shared" si="0"/>
        <v/>
      </c>
      <c r="N30" s="243" t="e">
        <f t="shared" si="11"/>
        <v>#VALUE!</v>
      </c>
      <c r="O30" s="242">
        <f t="shared" si="1"/>
        <v>0</v>
      </c>
      <c r="P30" s="242" t="e">
        <f t="shared" si="1"/>
        <v>#VALUE!</v>
      </c>
      <c r="Q30" s="242" t="e">
        <f t="shared" si="1"/>
        <v>#VALUE!</v>
      </c>
      <c r="R30" s="242" t="e">
        <f t="shared" si="1"/>
        <v>#VALUE!</v>
      </c>
      <c r="S30" s="244" t="e">
        <f t="shared" si="1"/>
        <v>#VALUE!</v>
      </c>
      <c r="T30" s="244" t="e">
        <f t="shared" si="1"/>
        <v>#VALUE!</v>
      </c>
      <c r="U30" s="244" t="e">
        <f t="shared" si="1"/>
        <v>#VALUE!</v>
      </c>
      <c r="V30" s="242" t="e">
        <f t="shared" si="1"/>
        <v>#VALUE!</v>
      </c>
      <c r="W30" s="242" t="e">
        <f t="shared" si="1"/>
        <v>#VALUE!</v>
      </c>
      <c r="X30" s="242" t="e">
        <f t="shared" si="1"/>
        <v>#VALUE!</v>
      </c>
      <c r="Y30" s="242" t="e">
        <f t="shared" si="1"/>
        <v>#VALUE!</v>
      </c>
      <c r="Z30" s="242">
        <f t="shared" si="2"/>
        <v>0</v>
      </c>
      <c r="AA30" s="242" t="e">
        <f t="shared" si="2"/>
        <v>#VALUE!</v>
      </c>
      <c r="AB30" s="244" t="e">
        <f t="shared" si="2"/>
        <v>#VALUE!</v>
      </c>
      <c r="AC30" s="242" t="e">
        <f t="shared" si="2"/>
        <v>#VALUE!</v>
      </c>
      <c r="AD30" s="242" t="e">
        <f t="shared" si="2"/>
        <v>#VALUE!</v>
      </c>
      <c r="AE30" s="242" t="e">
        <f t="shared" si="2"/>
        <v>#VALUE!</v>
      </c>
      <c r="AF30" s="245" t="e">
        <f t="shared" si="2"/>
        <v>#VALUE!</v>
      </c>
      <c r="AG30" s="242" t="e">
        <f t="shared" si="2"/>
        <v>#VALUE!</v>
      </c>
      <c r="AH30" s="242" t="e">
        <f t="shared" si="2"/>
        <v>#VALUE!</v>
      </c>
      <c r="AI30" s="242" t="e">
        <f t="shared" si="2"/>
        <v>#VALUE!</v>
      </c>
      <c r="AJ30" s="245" t="e">
        <f t="shared" si="2"/>
        <v>#VALUE!</v>
      </c>
      <c r="AK30" s="242">
        <f t="shared" si="3"/>
        <v>0</v>
      </c>
      <c r="AL30" s="242" t="e">
        <f t="shared" si="3"/>
        <v>#VALUE!</v>
      </c>
      <c r="AM30" s="242" t="e">
        <f t="shared" si="3"/>
        <v>#VALUE!</v>
      </c>
      <c r="AN30" s="242" t="e">
        <f t="shared" si="3"/>
        <v>#VALUE!</v>
      </c>
      <c r="AO30" s="242" t="e">
        <f t="shared" si="3"/>
        <v>#VALUE!</v>
      </c>
      <c r="AP30" s="245" t="e">
        <f t="shared" si="3"/>
        <v>#VALUE!</v>
      </c>
      <c r="AQ30" s="242" t="e">
        <f t="shared" si="3"/>
        <v>#VALUE!</v>
      </c>
      <c r="AR30" s="242" t="e">
        <f t="shared" si="3"/>
        <v>#VALUE!</v>
      </c>
      <c r="AS30" s="242" t="e">
        <f t="shared" si="3"/>
        <v>#VALUE!</v>
      </c>
      <c r="AT30" s="242" t="e">
        <f t="shared" si="3"/>
        <v>#VALUE!</v>
      </c>
      <c r="AU30" s="245" t="e">
        <f t="shared" si="3"/>
        <v>#VALUE!</v>
      </c>
      <c r="AV30" s="242" t="e">
        <f t="shared" si="12"/>
        <v>#VALUE!</v>
      </c>
      <c r="AW30" s="243" t="e">
        <f t="shared" si="13"/>
        <v>#VALUE!</v>
      </c>
      <c r="AX30" s="167">
        <f>Tabela5[[#This Row],[Kraj]]</f>
        <v>0</v>
      </c>
      <c r="AY30" s="195" t="str">
        <f t="shared" si="6"/>
        <v>INTER CARGO</v>
      </c>
      <c r="AZ30" s="168">
        <f>Tabela5[[#This Row],[Seria]]</f>
        <v>0</v>
      </c>
      <c r="BA30" s="197">
        <f t="shared" si="7"/>
        <v>3</v>
      </c>
      <c r="BB30" s="197">
        <f t="shared" si="8"/>
        <v>3</v>
      </c>
      <c r="BC30" s="197">
        <f t="shared" si="9"/>
        <v>6</v>
      </c>
      <c r="BD30" s="197">
        <f t="shared" si="10"/>
        <v>2</v>
      </c>
      <c r="BE30" s="169">
        <f>Tabela5[[#This Row],[Długość '[m']]]</f>
        <v>0</v>
      </c>
      <c r="BF30" s="170">
        <f>Tabela5[[#This Row],[Masa ładunku '[t']]]</f>
        <v>0</v>
      </c>
      <c r="BG30" s="169">
        <f>Tabela5[[#This Row],[Tara '[t']]]</f>
        <v>0</v>
      </c>
      <c r="BH30" s="171">
        <f>Tabela5[[#This Row],[Masa hamowania '[t']]]</f>
        <v>0</v>
      </c>
      <c r="BI30" s="46">
        <f t="shared" si="4"/>
        <v>0</v>
      </c>
      <c r="BJ30" s="201" t="str">
        <f t="shared" si="5"/>
        <v>PETROVICE U KARVINE</v>
      </c>
      <c r="BK30" s="201" t="str">
        <f t="shared" si="5"/>
        <v>DĄBROWA GÓRN.TOW.</v>
      </c>
      <c r="BL30" s="225">
        <f>Tabela5[[#This Row],[Towar]]</f>
        <v>0</v>
      </c>
    </row>
    <row r="31" spans="1:64" ht="29.25" thickBot="1" x14ac:dyDescent="0.25">
      <c r="A31" s="175">
        <v>11</v>
      </c>
      <c r="B31" s="166">
        <f>Tabela5[[#This Row],[Nr pojazdu]]</f>
        <v>0</v>
      </c>
      <c r="C31" s="241" t="str">
        <f t="shared" si="0"/>
        <v>0</v>
      </c>
      <c r="D31" s="241" t="str">
        <f t="shared" si="0"/>
        <v/>
      </c>
      <c r="E31" s="241" t="str">
        <f t="shared" si="0"/>
        <v/>
      </c>
      <c r="F31" s="241" t="str">
        <f t="shared" si="0"/>
        <v/>
      </c>
      <c r="G31" s="241" t="str">
        <f t="shared" si="0"/>
        <v/>
      </c>
      <c r="H31" s="241" t="str">
        <f t="shared" si="0"/>
        <v/>
      </c>
      <c r="I31" s="241" t="str">
        <f t="shared" si="0"/>
        <v/>
      </c>
      <c r="J31" s="241" t="str">
        <f t="shared" si="0"/>
        <v/>
      </c>
      <c r="K31" s="241" t="str">
        <f t="shared" si="0"/>
        <v/>
      </c>
      <c r="L31" s="241" t="str">
        <f t="shared" si="0"/>
        <v/>
      </c>
      <c r="M31" s="242" t="str">
        <f t="shared" si="0"/>
        <v/>
      </c>
      <c r="N31" s="243" t="e">
        <f t="shared" si="11"/>
        <v>#VALUE!</v>
      </c>
      <c r="O31" s="242">
        <f t="shared" si="1"/>
        <v>0</v>
      </c>
      <c r="P31" s="242" t="e">
        <f t="shared" si="1"/>
        <v>#VALUE!</v>
      </c>
      <c r="Q31" s="242" t="e">
        <f t="shared" si="1"/>
        <v>#VALUE!</v>
      </c>
      <c r="R31" s="242" t="e">
        <f t="shared" si="1"/>
        <v>#VALUE!</v>
      </c>
      <c r="S31" s="244" t="e">
        <f t="shared" si="1"/>
        <v>#VALUE!</v>
      </c>
      <c r="T31" s="244" t="e">
        <f t="shared" si="1"/>
        <v>#VALUE!</v>
      </c>
      <c r="U31" s="244" t="e">
        <f t="shared" si="1"/>
        <v>#VALUE!</v>
      </c>
      <c r="V31" s="242" t="e">
        <f t="shared" si="1"/>
        <v>#VALUE!</v>
      </c>
      <c r="W31" s="242" t="e">
        <f t="shared" si="1"/>
        <v>#VALUE!</v>
      </c>
      <c r="X31" s="242" t="e">
        <f t="shared" si="1"/>
        <v>#VALUE!</v>
      </c>
      <c r="Y31" s="242" t="e">
        <f t="shared" si="1"/>
        <v>#VALUE!</v>
      </c>
      <c r="Z31" s="242">
        <f t="shared" si="2"/>
        <v>0</v>
      </c>
      <c r="AA31" s="242" t="e">
        <f t="shared" si="2"/>
        <v>#VALUE!</v>
      </c>
      <c r="AB31" s="244" t="e">
        <f t="shared" si="2"/>
        <v>#VALUE!</v>
      </c>
      <c r="AC31" s="242" t="e">
        <f t="shared" si="2"/>
        <v>#VALUE!</v>
      </c>
      <c r="AD31" s="242" t="e">
        <f t="shared" si="2"/>
        <v>#VALUE!</v>
      </c>
      <c r="AE31" s="242" t="e">
        <f t="shared" si="2"/>
        <v>#VALUE!</v>
      </c>
      <c r="AF31" s="245" t="e">
        <f t="shared" si="2"/>
        <v>#VALUE!</v>
      </c>
      <c r="AG31" s="242" t="e">
        <f t="shared" si="2"/>
        <v>#VALUE!</v>
      </c>
      <c r="AH31" s="242" t="e">
        <f t="shared" si="2"/>
        <v>#VALUE!</v>
      </c>
      <c r="AI31" s="242" t="e">
        <f t="shared" si="2"/>
        <v>#VALUE!</v>
      </c>
      <c r="AJ31" s="245" t="e">
        <f t="shared" si="2"/>
        <v>#VALUE!</v>
      </c>
      <c r="AK31" s="242">
        <f t="shared" si="3"/>
        <v>0</v>
      </c>
      <c r="AL31" s="242" t="e">
        <f t="shared" si="3"/>
        <v>#VALUE!</v>
      </c>
      <c r="AM31" s="242" t="e">
        <f t="shared" si="3"/>
        <v>#VALUE!</v>
      </c>
      <c r="AN31" s="242" t="e">
        <f t="shared" si="3"/>
        <v>#VALUE!</v>
      </c>
      <c r="AO31" s="242" t="e">
        <f t="shared" si="3"/>
        <v>#VALUE!</v>
      </c>
      <c r="AP31" s="245" t="e">
        <f t="shared" si="3"/>
        <v>#VALUE!</v>
      </c>
      <c r="AQ31" s="242" t="e">
        <f t="shared" si="3"/>
        <v>#VALUE!</v>
      </c>
      <c r="AR31" s="242" t="e">
        <f t="shared" si="3"/>
        <v>#VALUE!</v>
      </c>
      <c r="AS31" s="242" t="e">
        <f t="shared" si="3"/>
        <v>#VALUE!</v>
      </c>
      <c r="AT31" s="242" t="e">
        <f t="shared" si="3"/>
        <v>#VALUE!</v>
      </c>
      <c r="AU31" s="245" t="e">
        <f t="shared" si="3"/>
        <v>#VALUE!</v>
      </c>
      <c r="AV31" s="242" t="e">
        <f t="shared" si="12"/>
        <v>#VALUE!</v>
      </c>
      <c r="AW31" s="243" t="e">
        <f t="shared" si="13"/>
        <v>#VALUE!</v>
      </c>
      <c r="AX31" s="167">
        <f>Tabela5[[#This Row],[Kraj]]</f>
        <v>0</v>
      </c>
      <c r="AY31" s="195" t="str">
        <f t="shared" si="6"/>
        <v>INTER CARGO</v>
      </c>
      <c r="AZ31" s="168">
        <f>Tabela5[[#This Row],[Seria]]</f>
        <v>0</v>
      </c>
      <c r="BA31" s="197">
        <f t="shared" si="7"/>
        <v>3</v>
      </c>
      <c r="BB31" s="197">
        <f t="shared" si="8"/>
        <v>3</v>
      </c>
      <c r="BC31" s="197">
        <f t="shared" si="9"/>
        <v>6</v>
      </c>
      <c r="BD31" s="197">
        <f t="shared" si="10"/>
        <v>2</v>
      </c>
      <c r="BE31" s="169">
        <f>Tabela5[[#This Row],[Długość '[m']]]</f>
        <v>0</v>
      </c>
      <c r="BF31" s="170">
        <f>Tabela5[[#This Row],[Masa ładunku '[t']]]</f>
        <v>0</v>
      </c>
      <c r="BG31" s="169">
        <f>Tabela5[[#This Row],[Tara '[t']]]</f>
        <v>0</v>
      </c>
      <c r="BH31" s="171">
        <f>Tabela5[[#This Row],[Masa hamowania '[t']]]</f>
        <v>0</v>
      </c>
      <c r="BI31" s="46">
        <f t="shared" si="4"/>
        <v>0</v>
      </c>
      <c r="BJ31" s="201" t="str">
        <f t="shared" si="5"/>
        <v>PETROVICE U KARVINE</v>
      </c>
      <c r="BK31" s="201" t="str">
        <f t="shared" si="5"/>
        <v>DĄBROWA GÓRN.TOW.</v>
      </c>
      <c r="BL31" s="225">
        <f>Tabela5[[#This Row],[Towar]]</f>
        <v>0</v>
      </c>
    </row>
    <row r="32" spans="1:64" ht="29.25" thickBot="1" x14ac:dyDescent="0.25">
      <c r="A32" s="175">
        <v>12</v>
      </c>
      <c r="B32" s="166">
        <f>Tabela5[[#This Row],[Nr pojazdu]]</f>
        <v>0</v>
      </c>
      <c r="C32" s="241" t="str">
        <f t="shared" si="0"/>
        <v>0</v>
      </c>
      <c r="D32" s="241" t="str">
        <f t="shared" si="0"/>
        <v/>
      </c>
      <c r="E32" s="241" t="str">
        <f t="shared" si="0"/>
        <v/>
      </c>
      <c r="F32" s="241" t="str">
        <f t="shared" si="0"/>
        <v/>
      </c>
      <c r="G32" s="241" t="str">
        <f t="shared" si="0"/>
        <v/>
      </c>
      <c r="H32" s="241" t="str">
        <f t="shared" si="0"/>
        <v/>
      </c>
      <c r="I32" s="241" t="str">
        <f t="shared" si="0"/>
        <v/>
      </c>
      <c r="J32" s="241" t="str">
        <f t="shared" si="0"/>
        <v/>
      </c>
      <c r="K32" s="241" t="str">
        <f t="shared" si="0"/>
        <v/>
      </c>
      <c r="L32" s="241" t="str">
        <f t="shared" si="0"/>
        <v/>
      </c>
      <c r="M32" s="242" t="str">
        <f t="shared" si="0"/>
        <v/>
      </c>
      <c r="N32" s="243" t="e">
        <f t="shared" si="11"/>
        <v>#VALUE!</v>
      </c>
      <c r="O32" s="242">
        <f t="shared" si="1"/>
        <v>0</v>
      </c>
      <c r="P32" s="242" t="e">
        <f t="shared" si="1"/>
        <v>#VALUE!</v>
      </c>
      <c r="Q32" s="242" t="e">
        <f t="shared" si="1"/>
        <v>#VALUE!</v>
      </c>
      <c r="R32" s="242" t="e">
        <f t="shared" si="1"/>
        <v>#VALUE!</v>
      </c>
      <c r="S32" s="244" t="e">
        <f t="shared" si="1"/>
        <v>#VALUE!</v>
      </c>
      <c r="T32" s="244" t="e">
        <f t="shared" si="1"/>
        <v>#VALUE!</v>
      </c>
      <c r="U32" s="244" t="e">
        <f t="shared" si="1"/>
        <v>#VALUE!</v>
      </c>
      <c r="V32" s="242" t="e">
        <f t="shared" si="1"/>
        <v>#VALUE!</v>
      </c>
      <c r="W32" s="242" t="e">
        <f t="shared" si="1"/>
        <v>#VALUE!</v>
      </c>
      <c r="X32" s="242" t="e">
        <f t="shared" si="1"/>
        <v>#VALUE!</v>
      </c>
      <c r="Y32" s="242" t="e">
        <f t="shared" si="1"/>
        <v>#VALUE!</v>
      </c>
      <c r="Z32" s="242">
        <f t="shared" si="2"/>
        <v>0</v>
      </c>
      <c r="AA32" s="242" t="e">
        <f t="shared" si="2"/>
        <v>#VALUE!</v>
      </c>
      <c r="AB32" s="244" t="e">
        <f t="shared" si="2"/>
        <v>#VALUE!</v>
      </c>
      <c r="AC32" s="242" t="e">
        <f t="shared" si="2"/>
        <v>#VALUE!</v>
      </c>
      <c r="AD32" s="242" t="e">
        <f t="shared" si="2"/>
        <v>#VALUE!</v>
      </c>
      <c r="AE32" s="242" t="e">
        <f t="shared" si="2"/>
        <v>#VALUE!</v>
      </c>
      <c r="AF32" s="245" t="e">
        <f t="shared" si="2"/>
        <v>#VALUE!</v>
      </c>
      <c r="AG32" s="242" t="e">
        <f t="shared" si="2"/>
        <v>#VALUE!</v>
      </c>
      <c r="AH32" s="242" t="e">
        <f t="shared" si="2"/>
        <v>#VALUE!</v>
      </c>
      <c r="AI32" s="242" t="e">
        <f t="shared" si="2"/>
        <v>#VALUE!</v>
      </c>
      <c r="AJ32" s="245" t="e">
        <f t="shared" si="2"/>
        <v>#VALUE!</v>
      </c>
      <c r="AK32" s="242">
        <f t="shared" si="3"/>
        <v>0</v>
      </c>
      <c r="AL32" s="242" t="e">
        <f t="shared" si="3"/>
        <v>#VALUE!</v>
      </c>
      <c r="AM32" s="242" t="e">
        <f t="shared" si="3"/>
        <v>#VALUE!</v>
      </c>
      <c r="AN32" s="242" t="e">
        <f t="shared" si="3"/>
        <v>#VALUE!</v>
      </c>
      <c r="AO32" s="242" t="e">
        <f t="shared" si="3"/>
        <v>#VALUE!</v>
      </c>
      <c r="AP32" s="245" t="e">
        <f t="shared" si="3"/>
        <v>#VALUE!</v>
      </c>
      <c r="AQ32" s="242" t="e">
        <f t="shared" si="3"/>
        <v>#VALUE!</v>
      </c>
      <c r="AR32" s="242" t="e">
        <f t="shared" si="3"/>
        <v>#VALUE!</v>
      </c>
      <c r="AS32" s="242" t="e">
        <f t="shared" si="3"/>
        <v>#VALUE!</v>
      </c>
      <c r="AT32" s="242" t="e">
        <f t="shared" si="3"/>
        <v>#VALUE!</v>
      </c>
      <c r="AU32" s="245" t="e">
        <f t="shared" si="3"/>
        <v>#VALUE!</v>
      </c>
      <c r="AV32" s="242" t="e">
        <f t="shared" si="12"/>
        <v>#VALUE!</v>
      </c>
      <c r="AW32" s="243" t="e">
        <f t="shared" si="13"/>
        <v>#VALUE!</v>
      </c>
      <c r="AX32" s="167">
        <f>Tabela5[[#This Row],[Kraj]]</f>
        <v>0</v>
      </c>
      <c r="AY32" s="195" t="str">
        <f t="shared" si="6"/>
        <v>INTER CARGO</v>
      </c>
      <c r="AZ32" s="168">
        <f>Tabela5[[#This Row],[Seria]]</f>
        <v>0</v>
      </c>
      <c r="BA32" s="197">
        <f t="shared" si="7"/>
        <v>3</v>
      </c>
      <c r="BB32" s="197">
        <f t="shared" si="8"/>
        <v>3</v>
      </c>
      <c r="BC32" s="197">
        <f t="shared" si="9"/>
        <v>6</v>
      </c>
      <c r="BD32" s="197">
        <f t="shared" si="10"/>
        <v>2</v>
      </c>
      <c r="BE32" s="169">
        <f>Tabela5[[#This Row],[Długość '[m']]]</f>
        <v>0</v>
      </c>
      <c r="BF32" s="170">
        <f>Tabela5[[#This Row],[Masa ładunku '[t']]]</f>
        <v>0</v>
      </c>
      <c r="BG32" s="169">
        <f>Tabela5[[#This Row],[Tara '[t']]]</f>
        <v>0</v>
      </c>
      <c r="BH32" s="171">
        <f>Tabela5[[#This Row],[Masa hamowania '[t']]]</f>
        <v>0</v>
      </c>
      <c r="BI32" s="46">
        <f t="shared" si="4"/>
        <v>0</v>
      </c>
      <c r="BJ32" s="201" t="str">
        <f t="shared" si="5"/>
        <v>PETROVICE U KARVINE</v>
      </c>
      <c r="BK32" s="201" t="str">
        <f t="shared" si="5"/>
        <v>DĄBROWA GÓRN.TOW.</v>
      </c>
      <c r="BL32" s="225">
        <f>Tabela5[[#This Row],[Towar]]</f>
        <v>0</v>
      </c>
    </row>
    <row r="33" spans="1:64" ht="29.25" thickBot="1" x14ac:dyDescent="0.25">
      <c r="A33" s="175">
        <v>13</v>
      </c>
      <c r="B33" s="166">
        <f>Tabela5[[#This Row],[Nr pojazdu]]</f>
        <v>0</v>
      </c>
      <c r="C33" s="241" t="str">
        <f t="shared" si="0"/>
        <v>0</v>
      </c>
      <c r="D33" s="241" t="str">
        <f t="shared" si="0"/>
        <v/>
      </c>
      <c r="E33" s="241" t="str">
        <f t="shared" si="0"/>
        <v/>
      </c>
      <c r="F33" s="241" t="str">
        <f t="shared" si="0"/>
        <v/>
      </c>
      <c r="G33" s="241" t="str">
        <f t="shared" si="0"/>
        <v/>
      </c>
      <c r="H33" s="241" t="str">
        <f t="shared" si="0"/>
        <v/>
      </c>
      <c r="I33" s="241" t="str">
        <f t="shared" si="0"/>
        <v/>
      </c>
      <c r="J33" s="241" t="str">
        <f t="shared" si="0"/>
        <v/>
      </c>
      <c r="K33" s="241" t="str">
        <f t="shared" si="0"/>
        <v/>
      </c>
      <c r="L33" s="241" t="str">
        <f t="shared" si="0"/>
        <v/>
      </c>
      <c r="M33" s="242" t="str">
        <f t="shared" si="0"/>
        <v/>
      </c>
      <c r="N33" s="243" t="e">
        <f t="shared" si="11"/>
        <v>#VALUE!</v>
      </c>
      <c r="O33" s="242">
        <f t="shared" si="1"/>
        <v>0</v>
      </c>
      <c r="P33" s="242" t="e">
        <f t="shared" si="1"/>
        <v>#VALUE!</v>
      </c>
      <c r="Q33" s="242" t="e">
        <f t="shared" si="1"/>
        <v>#VALUE!</v>
      </c>
      <c r="R33" s="242" t="e">
        <f t="shared" si="1"/>
        <v>#VALUE!</v>
      </c>
      <c r="S33" s="244" t="e">
        <f t="shared" si="1"/>
        <v>#VALUE!</v>
      </c>
      <c r="T33" s="244" t="e">
        <f t="shared" si="1"/>
        <v>#VALUE!</v>
      </c>
      <c r="U33" s="244" t="e">
        <f t="shared" si="1"/>
        <v>#VALUE!</v>
      </c>
      <c r="V33" s="242" t="e">
        <f t="shared" si="1"/>
        <v>#VALUE!</v>
      </c>
      <c r="W33" s="242" t="e">
        <f t="shared" si="1"/>
        <v>#VALUE!</v>
      </c>
      <c r="X33" s="242" t="e">
        <f t="shared" si="1"/>
        <v>#VALUE!</v>
      </c>
      <c r="Y33" s="242" t="e">
        <f t="shared" si="1"/>
        <v>#VALUE!</v>
      </c>
      <c r="Z33" s="242">
        <f t="shared" si="2"/>
        <v>0</v>
      </c>
      <c r="AA33" s="242" t="e">
        <f t="shared" si="2"/>
        <v>#VALUE!</v>
      </c>
      <c r="AB33" s="244" t="e">
        <f t="shared" si="2"/>
        <v>#VALUE!</v>
      </c>
      <c r="AC33" s="242" t="e">
        <f t="shared" si="2"/>
        <v>#VALUE!</v>
      </c>
      <c r="AD33" s="242" t="e">
        <f t="shared" si="2"/>
        <v>#VALUE!</v>
      </c>
      <c r="AE33" s="242" t="e">
        <f t="shared" si="2"/>
        <v>#VALUE!</v>
      </c>
      <c r="AF33" s="245" t="e">
        <f t="shared" si="2"/>
        <v>#VALUE!</v>
      </c>
      <c r="AG33" s="242" t="e">
        <f t="shared" si="2"/>
        <v>#VALUE!</v>
      </c>
      <c r="AH33" s="242" t="e">
        <f t="shared" si="2"/>
        <v>#VALUE!</v>
      </c>
      <c r="AI33" s="242" t="e">
        <f t="shared" si="2"/>
        <v>#VALUE!</v>
      </c>
      <c r="AJ33" s="245" t="e">
        <f t="shared" si="2"/>
        <v>#VALUE!</v>
      </c>
      <c r="AK33" s="242">
        <f t="shared" si="3"/>
        <v>0</v>
      </c>
      <c r="AL33" s="242" t="e">
        <f t="shared" si="3"/>
        <v>#VALUE!</v>
      </c>
      <c r="AM33" s="242" t="e">
        <f t="shared" si="3"/>
        <v>#VALUE!</v>
      </c>
      <c r="AN33" s="242" t="e">
        <f t="shared" si="3"/>
        <v>#VALUE!</v>
      </c>
      <c r="AO33" s="242" t="e">
        <f t="shared" si="3"/>
        <v>#VALUE!</v>
      </c>
      <c r="AP33" s="245" t="e">
        <f t="shared" si="3"/>
        <v>#VALUE!</v>
      </c>
      <c r="AQ33" s="242" t="e">
        <f t="shared" si="3"/>
        <v>#VALUE!</v>
      </c>
      <c r="AR33" s="242" t="e">
        <f t="shared" si="3"/>
        <v>#VALUE!</v>
      </c>
      <c r="AS33" s="242" t="e">
        <f t="shared" si="3"/>
        <v>#VALUE!</v>
      </c>
      <c r="AT33" s="242" t="e">
        <f t="shared" si="3"/>
        <v>#VALUE!</v>
      </c>
      <c r="AU33" s="245" t="e">
        <f t="shared" si="3"/>
        <v>#VALUE!</v>
      </c>
      <c r="AV33" s="242" t="e">
        <f t="shared" si="12"/>
        <v>#VALUE!</v>
      </c>
      <c r="AW33" s="243" t="e">
        <f t="shared" si="13"/>
        <v>#VALUE!</v>
      </c>
      <c r="AX33" s="167">
        <f>Tabela5[[#This Row],[Kraj]]</f>
        <v>0</v>
      </c>
      <c r="AY33" s="195" t="str">
        <f t="shared" si="6"/>
        <v>INTER CARGO</v>
      </c>
      <c r="AZ33" s="168">
        <f>Tabela5[[#This Row],[Seria]]</f>
        <v>0</v>
      </c>
      <c r="BA33" s="197">
        <f t="shared" si="7"/>
        <v>3</v>
      </c>
      <c r="BB33" s="197">
        <f t="shared" si="8"/>
        <v>3</v>
      </c>
      <c r="BC33" s="197">
        <f t="shared" si="9"/>
        <v>6</v>
      </c>
      <c r="BD33" s="197">
        <f t="shared" si="10"/>
        <v>2</v>
      </c>
      <c r="BE33" s="169">
        <f>Tabela5[[#This Row],[Długość '[m']]]</f>
        <v>0</v>
      </c>
      <c r="BF33" s="170">
        <f>Tabela5[[#This Row],[Masa ładunku '[t']]]</f>
        <v>0</v>
      </c>
      <c r="BG33" s="169">
        <f>Tabela5[[#This Row],[Tara '[t']]]</f>
        <v>0</v>
      </c>
      <c r="BH33" s="171">
        <f>Tabela5[[#This Row],[Masa hamowania '[t']]]</f>
        <v>0</v>
      </c>
      <c r="BI33" s="46">
        <f t="shared" si="4"/>
        <v>0</v>
      </c>
      <c r="BJ33" s="201" t="str">
        <f t="shared" si="5"/>
        <v>PETROVICE U KARVINE</v>
      </c>
      <c r="BK33" s="201" t="str">
        <f t="shared" si="5"/>
        <v>DĄBROWA GÓRN.TOW.</v>
      </c>
      <c r="BL33" s="225">
        <f>Tabela5[[#This Row],[Towar]]</f>
        <v>0</v>
      </c>
    </row>
    <row r="34" spans="1:64" ht="29.25" thickBot="1" x14ac:dyDescent="0.25">
      <c r="A34" s="175">
        <v>14</v>
      </c>
      <c r="B34" s="166">
        <f>Tabela5[[#This Row],[Nr pojazdu]]</f>
        <v>0</v>
      </c>
      <c r="C34" s="241" t="str">
        <f t="shared" si="0"/>
        <v>0</v>
      </c>
      <c r="D34" s="241" t="str">
        <f t="shared" si="0"/>
        <v/>
      </c>
      <c r="E34" s="241" t="str">
        <f t="shared" si="0"/>
        <v/>
      </c>
      <c r="F34" s="241" t="str">
        <f t="shared" si="0"/>
        <v/>
      </c>
      <c r="G34" s="241" t="str">
        <f t="shared" si="0"/>
        <v/>
      </c>
      <c r="H34" s="241" t="str">
        <f t="shared" si="0"/>
        <v/>
      </c>
      <c r="I34" s="241" t="str">
        <f t="shared" si="0"/>
        <v/>
      </c>
      <c r="J34" s="241" t="str">
        <f t="shared" si="0"/>
        <v/>
      </c>
      <c r="K34" s="241" t="str">
        <f t="shared" si="0"/>
        <v/>
      </c>
      <c r="L34" s="241" t="str">
        <f t="shared" si="0"/>
        <v/>
      </c>
      <c r="M34" s="242" t="str">
        <f t="shared" si="0"/>
        <v/>
      </c>
      <c r="N34" s="243" t="e">
        <f t="shared" si="11"/>
        <v>#VALUE!</v>
      </c>
      <c r="O34" s="242">
        <f t="shared" si="1"/>
        <v>0</v>
      </c>
      <c r="P34" s="242" t="e">
        <f t="shared" si="1"/>
        <v>#VALUE!</v>
      </c>
      <c r="Q34" s="242" t="e">
        <f t="shared" si="1"/>
        <v>#VALUE!</v>
      </c>
      <c r="R34" s="242" t="e">
        <f t="shared" si="1"/>
        <v>#VALUE!</v>
      </c>
      <c r="S34" s="244" t="e">
        <f t="shared" si="1"/>
        <v>#VALUE!</v>
      </c>
      <c r="T34" s="244" t="e">
        <f t="shared" si="1"/>
        <v>#VALUE!</v>
      </c>
      <c r="U34" s="244" t="e">
        <f t="shared" si="1"/>
        <v>#VALUE!</v>
      </c>
      <c r="V34" s="242" t="e">
        <f t="shared" si="1"/>
        <v>#VALUE!</v>
      </c>
      <c r="W34" s="242" t="e">
        <f t="shared" si="1"/>
        <v>#VALUE!</v>
      </c>
      <c r="X34" s="242" t="e">
        <f t="shared" si="1"/>
        <v>#VALUE!</v>
      </c>
      <c r="Y34" s="242" t="e">
        <f t="shared" si="1"/>
        <v>#VALUE!</v>
      </c>
      <c r="Z34" s="242">
        <f t="shared" si="2"/>
        <v>0</v>
      </c>
      <c r="AA34" s="242" t="e">
        <f t="shared" si="2"/>
        <v>#VALUE!</v>
      </c>
      <c r="AB34" s="244" t="e">
        <f t="shared" si="2"/>
        <v>#VALUE!</v>
      </c>
      <c r="AC34" s="242" t="e">
        <f t="shared" si="2"/>
        <v>#VALUE!</v>
      </c>
      <c r="AD34" s="242" t="e">
        <f t="shared" si="2"/>
        <v>#VALUE!</v>
      </c>
      <c r="AE34" s="242" t="e">
        <f t="shared" si="2"/>
        <v>#VALUE!</v>
      </c>
      <c r="AF34" s="245" t="e">
        <f t="shared" si="2"/>
        <v>#VALUE!</v>
      </c>
      <c r="AG34" s="242" t="e">
        <f t="shared" si="2"/>
        <v>#VALUE!</v>
      </c>
      <c r="AH34" s="242" t="e">
        <f t="shared" si="2"/>
        <v>#VALUE!</v>
      </c>
      <c r="AI34" s="242" t="e">
        <f t="shared" si="2"/>
        <v>#VALUE!</v>
      </c>
      <c r="AJ34" s="245" t="e">
        <f t="shared" si="2"/>
        <v>#VALUE!</v>
      </c>
      <c r="AK34" s="242">
        <f t="shared" si="3"/>
        <v>0</v>
      </c>
      <c r="AL34" s="242" t="e">
        <f t="shared" si="3"/>
        <v>#VALUE!</v>
      </c>
      <c r="AM34" s="242" t="e">
        <f t="shared" si="3"/>
        <v>#VALUE!</v>
      </c>
      <c r="AN34" s="242" t="e">
        <f t="shared" si="3"/>
        <v>#VALUE!</v>
      </c>
      <c r="AO34" s="242" t="e">
        <f t="shared" si="3"/>
        <v>#VALUE!</v>
      </c>
      <c r="AP34" s="245" t="e">
        <f t="shared" si="3"/>
        <v>#VALUE!</v>
      </c>
      <c r="AQ34" s="242" t="e">
        <f t="shared" si="3"/>
        <v>#VALUE!</v>
      </c>
      <c r="AR34" s="242" t="e">
        <f t="shared" si="3"/>
        <v>#VALUE!</v>
      </c>
      <c r="AS34" s="242" t="e">
        <f t="shared" si="3"/>
        <v>#VALUE!</v>
      </c>
      <c r="AT34" s="242" t="e">
        <f t="shared" si="3"/>
        <v>#VALUE!</v>
      </c>
      <c r="AU34" s="245" t="e">
        <f t="shared" si="3"/>
        <v>#VALUE!</v>
      </c>
      <c r="AV34" s="242" t="e">
        <f t="shared" si="12"/>
        <v>#VALUE!</v>
      </c>
      <c r="AW34" s="243" t="e">
        <f t="shared" si="13"/>
        <v>#VALUE!</v>
      </c>
      <c r="AX34" s="167">
        <f>Tabela5[[#This Row],[Kraj]]</f>
        <v>0</v>
      </c>
      <c r="AY34" s="195" t="str">
        <f t="shared" si="6"/>
        <v>INTER CARGO</v>
      </c>
      <c r="AZ34" s="168">
        <f>Tabela5[[#This Row],[Seria]]</f>
        <v>0</v>
      </c>
      <c r="BA34" s="197">
        <f t="shared" si="7"/>
        <v>3</v>
      </c>
      <c r="BB34" s="197">
        <f t="shared" si="8"/>
        <v>3</v>
      </c>
      <c r="BC34" s="197">
        <f t="shared" si="9"/>
        <v>6</v>
      </c>
      <c r="BD34" s="197">
        <f t="shared" si="10"/>
        <v>2</v>
      </c>
      <c r="BE34" s="169">
        <f>Tabela5[[#This Row],[Długość '[m']]]</f>
        <v>0</v>
      </c>
      <c r="BF34" s="170">
        <f>Tabela5[[#This Row],[Masa ładunku '[t']]]</f>
        <v>0</v>
      </c>
      <c r="BG34" s="169">
        <f>Tabela5[[#This Row],[Tara '[t']]]</f>
        <v>0</v>
      </c>
      <c r="BH34" s="171">
        <f>Tabela5[[#This Row],[Masa hamowania '[t']]]</f>
        <v>0</v>
      </c>
      <c r="BI34" s="46">
        <f t="shared" si="4"/>
        <v>0</v>
      </c>
      <c r="BJ34" s="201" t="str">
        <f t="shared" si="5"/>
        <v>PETROVICE U KARVINE</v>
      </c>
      <c r="BK34" s="201" t="str">
        <f t="shared" si="5"/>
        <v>DĄBROWA GÓRN.TOW.</v>
      </c>
      <c r="BL34" s="225">
        <f>Tabela5[[#This Row],[Towar]]</f>
        <v>0</v>
      </c>
    </row>
    <row r="35" spans="1:64" ht="29.25" thickBot="1" x14ac:dyDescent="0.25">
      <c r="A35" s="175">
        <v>15</v>
      </c>
      <c r="B35" s="166">
        <f>Tabela5[[#This Row],[Nr pojazdu]]</f>
        <v>0</v>
      </c>
      <c r="C35" s="241" t="str">
        <f t="shared" si="0"/>
        <v>0</v>
      </c>
      <c r="D35" s="241" t="str">
        <f t="shared" si="0"/>
        <v/>
      </c>
      <c r="E35" s="241" t="str">
        <f t="shared" si="0"/>
        <v/>
      </c>
      <c r="F35" s="241" t="str">
        <f t="shared" si="0"/>
        <v/>
      </c>
      <c r="G35" s="241" t="str">
        <f t="shared" si="0"/>
        <v/>
      </c>
      <c r="H35" s="241" t="str">
        <f t="shared" si="0"/>
        <v/>
      </c>
      <c r="I35" s="241" t="str">
        <f t="shared" si="0"/>
        <v/>
      </c>
      <c r="J35" s="241" t="str">
        <f t="shared" si="0"/>
        <v/>
      </c>
      <c r="K35" s="241" t="str">
        <f t="shared" si="0"/>
        <v/>
      </c>
      <c r="L35" s="241" t="str">
        <f t="shared" si="0"/>
        <v/>
      </c>
      <c r="M35" s="242" t="str">
        <f t="shared" si="0"/>
        <v/>
      </c>
      <c r="N35" s="243" t="e">
        <f t="shared" si="11"/>
        <v>#VALUE!</v>
      </c>
      <c r="O35" s="242">
        <f t="shared" si="1"/>
        <v>0</v>
      </c>
      <c r="P35" s="242" t="e">
        <f t="shared" si="1"/>
        <v>#VALUE!</v>
      </c>
      <c r="Q35" s="242" t="e">
        <f t="shared" si="1"/>
        <v>#VALUE!</v>
      </c>
      <c r="R35" s="242" t="e">
        <f t="shared" si="1"/>
        <v>#VALUE!</v>
      </c>
      <c r="S35" s="244" t="e">
        <f t="shared" si="1"/>
        <v>#VALUE!</v>
      </c>
      <c r="T35" s="244" t="e">
        <f t="shared" si="1"/>
        <v>#VALUE!</v>
      </c>
      <c r="U35" s="244" t="e">
        <f t="shared" si="1"/>
        <v>#VALUE!</v>
      </c>
      <c r="V35" s="242" t="e">
        <f t="shared" si="1"/>
        <v>#VALUE!</v>
      </c>
      <c r="W35" s="242" t="e">
        <f t="shared" si="1"/>
        <v>#VALUE!</v>
      </c>
      <c r="X35" s="242" t="e">
        <f t="shared" si="1"/>
        <v>#VALUE!</v>
      </c>
      <c r="Y35" s="242" t="e">
        <f t="shared" si="1"/>
        <v>#VALUE!</v>
      </c>
      <c r="Z35" s="242">
        <f t="shared" si="2"/>
        <v>0</v>
      </c>
      <c r="AA35" s="242" t="e">
        <f t="shared" si="2"/>
        <v>#VALUE!</v>
      </c>
      <c r="AB35" s="244" t="e">
        <f t="shared" si="2"/>
        <v>#VALUE!</v>
      </c>
      <c r="AC35" s="242" t="e">
        <f t="shared" si="2"/>
        <v>#VALUE!</v>
      </c>
      <c r="AD35" s="242" t="e">
        <f t="shared" si="2"/>
        <v>#VALUE!</v>
      </c>
      <c r="AE35" s="242" t="e">
        <f t="shared" si="2"/>
        <v>#VALUE!</v>
      </c>
      <c r="AF35" s="245" t="e">
        <f t="shared" si="2"/>
        <v>#VALUE!</v>
      </c>
      <c r="AG35" s="242" t="e">
        <f t="shared" si="2"/>
        <v>#VALUE!</v>
      </c>
      <c r="AH35" s="242" t="e">
        <f t="shared" si="2"/>
        <v>#VALUE!</v>
      </c>
      <c r="AI35" s="242" t="e">
        <f t="shared" si="2"/>
        <v>#VALUE!</v>
      </c>
      <c r="AJ35" s="245" t="e">
        <f t="shared" si="2"/>
        <v>#VALUE!</v>
      </c>
      <c r="AK35" s="242">
        <f t="shared" si="3"/>
        <v>0</v>
      </c>
      <c r="AL35" s="242" t="e">
        <f t="shared" si="3"/>
        <v>#VALUE!</v>
      </c>
      <c r="AM35" s="242" t="e">
        <f t="shared" si="3"/>
        <v>#VALUE!</v>
      </c>
      <c r="AN35" s="242" t="e">
        <f t="shared" si="3"/>
        <v>#VALUE!</v>
      </c>
      <c r="AO35" s="242" t="e">
        <f t="shared" si="3"/>
        <v>#VALUE!</v>
      </c>
      <c r="AP35" s="245" t="e">
        <f t="shared" si="3"/>
        <v>#VALUE!</v>
      </c>
      <c r="AQ35" s="242" t="e">
        <f t="shared" si="3"/>
        <v>#VALUE!</v>
      </c>
      <c r="AR35" s="242" t="e">
        <f t="shared" si="3"/>
        <v>#VALUE!</v>
      </c>
      <c r="AS35" s="242" t="e">
        <f t="shared" si="3"/>
        <v>#VALUE!</v>
      </c>
      <c r="AT35" s="242" t="e">
        <f t="shared" si="3"/>
        <v>#VALUE!</v>
      </c>
      <c r="AU35" s="245" t="e">
        <f t="shared" si="3"/>
        <v>#VALUE!</v>
      </c>
      <c r="AV35" s="242" t="e">
        <f t="shared" si="12"/>
        <v>#VALUE!</v>
      </c>
      <c r="AW35" s="243" t="e">
        <f t="shared" si="13"/>
        <v>#VALUE!</v>
      </c>
      <c r="AX35" s="167">
        <f>Tabela5[[#This Row],[Kraj]]</f>
        <v>0</v>
      </c>
      <c r="AY35" s="195" t="str">
        <f t="shared" si="6"/>
        <v>INTER CARGO</v>
      </c>
      <c r="AZ35" s="168">
        <f>Tabela5[[#This Row],[Seria]]</f>
        <v>0</v>
      </c>
      <c r="BA35" s="197">
        <f t="shared" si="7"/>
        <v>3</v>
      </c>
      <c r="BB35" s="197">
        <f t="shared" si="8"/>
        <v>3</v>
      </c>
      <c r="BC35" s="197">
        <f t="shared" si="9"/>
        <v>6</v>
      </c>
      <c r="BD35" s="197">
        <f t="shared" si="10"/>
        <v>2</v>
      </c>
      <c r="BE35" s="169">
        <f>Tabela5[[#This Row],[Długość '[m']]]</f>
        <v>0</v>
      </c>
      <c r="BF35" s="170">
        <f>Tabela5[[#This Row],[Masa ładunku '[t']]]</f>
        <v>0</v>
      </c>
      <c r="BG35" s="169">
        <f>Tabela5[[#This Row],[Tara '[t']]]</f>
        <v>0</v>
      </c>
      <c r="BH35" s="171">
        <f>Tabela5[[#This Row],[Masa hamowania '[t']]]</f>
        <v>0</v>
      </c>
      <c r="BI35" s="46">
        <f t="shared" si="4"/>
        <v>0</v>
      </c>
      <c r="BJ35" s="201" t="str">
        <f t="shared" si="5"/>
        <v>PETROVICE U KARVINE</v>
      </c>
      <c r="BK35" s="201" t="str">
        <f t="shared" si="5"/>
        <v>DĄBROWA GÓRN.TOW.</v>
      </c>
      <c r="BL35" s="225">
        <f>Tabela5[[#This Row],[Towar]]</f>
        <v>0</v>
      </c>
    </row>
    <row r="36" spans="1:64" ht="29.25" thickBot="1" x14ac:dyDescent="0.25">
      <c r="A36" s="175">
        <v>16</v>
      </c>
      <c r="B36" s="166">
        <f>Tabela5[[#This Row],[Nr pojazdu]]</f>
        <v>0</v>
      </c>
      <c r="C36" s="241" t="str">
        <f t="shared" si="0"/>
        <v>0</v>
      </c>
      <c r="D36" s="241" t="str">
        <f t="shared" si="0"/>
        <v/>
      </c>
      <c r="E36" s="241" t="str">
        <f t="shared" si="0"/>
        <v/>
      </c>
      <c r="F36" s="241" t="str">
        <f t="shared" si="0"/>
        <v/>
      </c>
      <c r="G36" s="241" t="str">
        <f t="shared" si="0"/>
        <v/>
      </c>
      <c r="H36" s="241" t="str">
        <f t="shared" si="0"/>
        <v/>
      </c>
      <c r="I36" s="241" t="str">
        <f t="shared" si="0"/>
        <v/>
      </c>
      <c r="J36" s="241" t="str">
        <f t="shared" si="0"/>
        <v/>
      </c>
      <c r="K36" s="241" t="str">
        <f t="shared" si="0"/>
        <v/>
      </c>
      <c r="L36" s="241" t="str">
        <f t="shared" si="0"/>
        <v/>
      </c>
      <c r="M36" s="242" t="str">
        <f t="shared" si="0"/>
        <v/>
      </c>
      <c r="N36" s="243" t="e">
        <f t="shared" si="11"/>
        <v>#VALUE!</v>
      </c>
      <c r="O36" s="242">
        <f t="shared" si="1"/>
        <v>0</v>
      </c>
      <c r="P36" s="242" t="e">
        <f t="shared" si="1"/>
        <v>#VALUE!</v>
      </c>
      <c r="Q36" s="242" t="e">
        <f t="shared" si="1"/>
        <v>#VALUE!</v>
      </c>
      <c r="R36" s="242" t="e">
        <f t="shared" si="1"/>
        <v>#VALUE!</v>
      </c>
      <c r="S36" s="244" t="e">
        <f t="shared" si="1"/>
        <v>#VALUE!</v>
      </c>
      <c r="T36" s="244" t="e">
        <f t="shared" si="1"/>
        <v>#VALUE!</v>
      </c>
      <c r="U36" s="244" t="e">
        <f t="shared" si="1"/>
        <v>#VALUE!</v>
      </c>
      <c r="V36" s="242" t="e">
        <f t="shared" si="1"/>
        <v>#VALUE!</v>
      </c>
      <c r="W36" s="242" t="e">
        <f t="shared" si="1"/>
        <v>#VALUE!</v>
      </c>
      <c r="X36" s="242" t="e">
        <f t="shared" si="1"/>
        <v>#VALUE!</v>
      </c>
      <c r="Y36" s="242" t="e">
        <f t="shared" si="1"/>
        <v>#VALUE!</v>
      </c>
      <c r="Z36" s="242">
        <f t="shared" si="2"/>
        <v>0</v>
      </c>
      <c r="AA36" s="242" t="e">
        <f t="shared" si="2"/>
        <v>#VALUE!</v>
      </c>
      <c r="AB36" s="244" t="e">
        <f t="shared" si="2"/>
        <v>#VALUE!</v>
      </c>
      <c r="AC36" s="242" t="e">
        <f t="shared" si="2"/>
        <v>#VALUE!</v>
      </c>
      <c r="AD36" s="242" t="e">
        <f t="shared" si="2"/>
        <v>#VALUE!</v>
      </c>
      <c r="AE36" s="242" t="e">
        <f t="shared" si="2"/>
        <v>#VALUE!</v>
      </c>
      <c r="AF36" s="245" t="e">
        <f t="shared" si="2"/>
        <v>#VALUE!</v>
      </c>
      <c r="AG36" s="242" t="e">
        <f t="shared" si="2"/>
        <v>#VALUE!</v>
      </c>
      <c r="AH36" s="242" t="e">
        <f t="shared" si="2"/>
        <v>#VALUE!</v>
      </c>
      <c r="AI36" s="242" t="e">
        <f t="shared" si="2"/>
        <v>#VALUE!</v>
      </c>
      <c r="AJ36" s="245" t="e">
        <f t="shared" si="2"/>
        <v>#VALUE!</v>
      </c>
      <c r="AK36" s="242">
        <f t="shared" si="3"/>
        <v>0</v>
      </c>
      <c r="AL36" s="242" t="e">
        <f t="shared" si="3"/>
        <v>#VALUE!</v>
      </c>
      <c r="AM36" s="242" t="e">
        <f t="shared" si="3"/>
        <v>#VALUE!</v>
      </c>
      <c r="AN36" s="242" t="e">
        <f t="shared" si="3"/>
        <v>#VALUE!</v>
      </c>
      <c r="AO36" s="242" t="e">
        <f t="shared" si="3"/>
        <v>#VALUE!</v>
      </c>
      <c r="AP36" s="245" t="e">
        <f t="shared" si="3"/>
        <v>#VALUE!</v>
      </c>
      <c r="AQ36" s="242" t="e">
        <f t="shared" si="3"/>
        <v>#VALUE!</v>
      </c>
      <c r="AR36" s="242" t="e">
        <f t="shared" si="3"/>
        <v>#VALUE!</v>
      </c>
      <c r="AS36" s="242" t="e">
        <f t="shared" si="3"/>
        <v>#VALUE!</v>
      </c>
      <c r="AT36" s="242" t="e">
        <f t="shared" si="3"/>
        <v>#VALUE!</v>
      </c>
      <c r="AU36" s="245" t="e">
        <f t="shared" si="3"/>
        <v>#VALUE!</v>
      </c>
      <c r="AV36" s="242" t="e">
        <f t="shared" si="12"/>
        <v>#VALUE!</v>
      </c>
      <c r="AW36" s="243" t="e">
        <f t="shared" si="13"/>
        <v>#VALUE!</v>
      </c>
      <c r="AX36" s="167">
        <f>Tabela5[[#This Row],[Kraj]]</f>
        <v>0</v>
      </c>
      <c r="AY36" s="195" t="str">
        <f t="shared" si="6"/>
        <v>INTER CARGO</v>
      </c>
      <c r="AZ36" s="168">
        <f>Tabela5[[#This Row],[Seria]]</f>
        <v>0</v>
      </c>
      <c r="BA36" s="197">
        <f t="shared" si="7"/>
        <v>3</v>
      </c>
      <c r="BB36" s="197">
        <f t="shared" si="8"/>
        <v>3</v>
      </c>
      <c r="BC36" s="197">
        <f t="shared" si="9"/>
        <v>6</v>
      </c>
      <c r="BD36" s="197">
        <f t="shared" si="10"/>
        <v>2</v>
      </c>
      <c r="BE36" s="169">
        <f>Tabela5[[#This Row],[Długość '[m']]]</f>
        <v>0</v>
      </c>
      <c r="BF36" s="170">
        <f>Tabela5[[#This Row],[Masa ładunku '[t']]]</f>
        <v>0</v>
      </c>
      <c r="BG36" s="169">
        <f>Tabela5[[#This Row],[Tara '[t']]]</f>
        <v>0</v>
      </c>
      <c r="BH36" s="171">
        <f>Tabela5[[#This Row],[Masa hamowania '[t']]]</f>
        <v>0</v>
      </c>
      <c r="BI36" s="46">
        <f t="shared" si="4"/>
        <v>0</v>
      </c>
      <c r="BJ36" s="201" t="str">
        <f t="shared" si="5"/>
        <v>PETROVICE U KARVINE</v>
      </c>
      <c r="BK36" s="201" t="str">
        <f t="shared" si="5"/>
        <v>DĄBROWA GÓRN.TOW.</v>
      </c>
      <c r="BL36" s="225">
        <f>Tabela5[[#This Row],[Towar]]</f>
        <v>0</v>
      </c>
    </row>
    <row r="37" spans="1:64" ht="29.25" thickBot="1" x14ac:dyDescent="0.25">
      <c r="A37" s="175">
        <v>17</v>
      </c>
      <c r="B37" s="166">
        <f>Tabela5[[#This Row],[Nr pojazdu]]</f>
        <v>0</v>
      </c>
      <c r="C37" s="241" t="str">
        <f t="shared" ref="C37:M60" si="14">MID(TEXT($B37,0),C$20,1)</f>
        <v>0</v>
      </c>
      <c r="D37" s="241" t="str">
        <f t="shared" si="14"/>
        <v/>
      </c>
      <c r="E37" s="241" t="str">
        <f t="shared" si="14"/>
        <v/>
      </c>
      <c r="F37" s="241" t="str">
        <f t="shared" si="14"/>
        <v/>
      </c>
      <c r="G37" s="241" t="str">
        <f t="shared" si="14"/>
        <v/>
      </c>
      <c r="H37" s="241" t="str">
        <f t="shared" si="14"/>
        <v/>
      </c>
      <c r="I37" s="241" t="str">
        <f t="shared" si="14"/>
        <v/>
      </c>
      <c r="J37" s="241" t="str">
        <f t="shared" si="14"/>
        <v/>
      </c>
      <c r="K37" s="241" t="str">
        <f t="shared" si="14"/>
        <v/>
      </c>
      <c r="L37" s="241" t="str">
        <f t="shared" si="14"/>
        <v/>
      </c>
      <c r="M37" s="242" t="str">
        <f t="shared" si="14"/>
        <v/>
      </c>
      <c r="N37" s="243" t="e">
        <f t="shared" si="11"/>
        <v>#VALUE!</v>
      </c>
      <c r="O37" s="242">
        <f t="shared" ref="O37:Y60" si="15">(MOD(O$20,2)+1)*C37</f>
        <v>0</v>
      </c>
      <c r="P37" s="242" t="e">
        <f t="shared" si="15"/>
        <v>#VALUE!</v>
      </c>
      <c r="Q37" s="242" t="e">
        <f t="shared" si="15"/>
        <v>#VALUE!</v>
      </c>
      <c r="R37" s="242" t="e">
        <f t="shared" si="15"/>
        <v>#VALUE!</v>
      </c>
      <c r="S37" s="244" t="e">
        <f t="shared" si="15"/>
        <v>#VALUE!</v>
      </c>
      <c r="T37" s="244" t="e">
        <f t="shared" si="15"/>
        <v>#VALUE!</v>
      </c>
      <c r="U37" s="244" t="e">
        <f t="shared" si="15"/>
        <v>#VALUE!</v>
      </c>
      <c r="V37" s="242" t="e">
        <f t="shared" si="15"/>
        <v>#VALUE!</v>
      </c>
      <c r="W37" s="242" t="e">
        <f t="shared" si="15"/>
        <v>#VALUE!</v>
      </c>
      <c r="X37" s="242" t="e">
        <f t="shared" si="15"/>
        <v>#VALUE!</v>
      </c>
      <c r="Y37" s="242" t="e">
        <f t="shared" si="15"/>
        <v>#VALUE!</v>
      </c>
      <c r="Z37" s="242">
        <f t="shared" ref="Z37:AJ60" si="16">IF(O37&gt;9,1,0)</f>
        <v>0</v>
      </c>
      <c r="AA37" s="242" t="e">
        <f t="shared" si="16"/>
        <v>#VALUE!</v>
      </c>
      <c r="AB37" s="244" t="e">
        <f t="shared" si="16"/>
        <v>#VALUE!</v>
      </c>
      <c r="AC37" s="242" t="e">
        <f t="shared" si="16"/>
        <v>#VALUE!</v>
      </c>
      <c r="AD37" s="242" t="e">
        <f t="shared" si="16"/>
        <v>#VALUE!</v>
      </c>
      <c r="AE37" s="242" t="e">
        <f t="shared" si="16"/>
        <v>#VALUE!</v>
      </c>
      <c r="AF37" s="245" t="e">
        <f t="shared" si="16"/>
        <v>#VALUE!</v>
      </c>
      <c r="AG37" s="242" t="e">
        <f t="shared" si="16"/>
        <v>#VALUE!</v>
      </c>
      <c r="AH37" s="242" t="e">
        <f t="shared" si="16"/>
        <v>#VALUE!</v>
      </c>
      <c r="AI37" s="242" t="e">
        <f t="shared" si="16"/>
        <v>#VALUE!</v>
      </c>
      <c r="AJ37" s="245" t="e">
        <f t="shared" si="16"/>
        <v>#VALUE!</v>
      </c>
      <c r="AK37" s="242">
        <f t="shared" ref="AK37:AU60" si="17">IF(O37&gt;9,O37-10,O37)</f>
        <v>0</v>
      </c>
      <c r="AL37" s="242" t="e">
        <f t="shared" si="17"/>
        <v>#VALUE!</v>
      </c>
      <c r="AM37" s="242" t="e">
        <f t="shared" si="17"/>
        <v>#VALUE!</v>
      </c>
      <c r="AN37" s="242" t="e">
        <f t="shared" si="17"/>
        <v>#VALUE!</v>
      </c>
      <c r="AO37" s="242" t="e">
        <f t="shared" si="17"/>
        <v>#VALUE!</v>
      </c>
      <c r="AP37" s="245" t="e">
        <f t="shared" si="17"/>
        <v>#VALUE!</v>
      </c>
      <c r="AQ37" s="242" t="e">
        <f t="shared" si="17"/>
        <v>#VALUE!</v>
      </c>
      <c r="AR37" s="242" t="e">
        <f t="shared" si="17"/>
        <v>#VALUE!</v>
      </c>
      <c r="AS37" s="242" t="e">
        <f t="shared" si="17"/>
        <v>#VALUE!</v>
      </c>
      <c r="AT37" s="242" t="e">
        <f t="shared" si="17"/>
        <v>#VALUE!</v>
      </c>
      <c r="AU37" s="245" t="e">
        <f t="shared" si="17"/>
        <v>#VALUE!</v>
      </c>
      <c r="AV37" s="242" t="e">
        <f t="shared" si="12"/>
        <v>#VALUE!</v>
      </c>
      <c r="AW37" s="243" t="e">
        <f t="shared" si="13"/>
        <v>#VALUE!</v>
      </c>
      <c r="AX37" s="167">
        <f>Tabela5[[#This Row],[Kraj]]</f>
        <v>0</v>
      </c>
      <c r="AY37" s="195" t="str">
        <f t="shared" si="6"/>
        <v>INTER CARGO</v>
      </c>
      <c r="AZ37" s="168">
        <f>Tabela5[[#This Row],[Seria]]</f>
        <v>0</v>
      </c>
      <c r="BA37" s="197">
        <f t="shared" si="7"/>
        <v>3</v>
      </c>
      <c r="BB37" s="197">
        <f t="shared" si="8"/>
        <v>3</v>
      </c>
      <c r="BC37" s="197">
        <f t="shared" si="9"/>
        <v>6</v>
      </c>
      <c r="BD37" s="197">
        <f t="shared" si="10"/>
        <v>2</v>
      </c>
      <c r="BE37" s="169">
        <f>Tabela5[[#This Row],[Długość '[m']]]</f>
        <v>0</v>
      </c>
      <c r="BF37" s="170">
        <f>Tabela5[[#This Row],[Masa ładunku '[t']]]</f>
        <v>0</v>
      </c>
      <c r="BG37" s="169">
        <f>Tabela5[[#This Row],[Tara '[t']]]</f>
        <v>0</v>
      </c>
      <c r="BH37" s="171">
        <f>Tabela5[[#This Row],[Masa hamowania '[t']]]</f>
        <v>0</v>
      </c>
      <c r="BI37" s="46">
        <f t="shared" si="4"/>
        <v>0</v>
      </c>
      <c r="BJ37" s="201" t="str">
        <f t="shared" si="5"/>
        <v>PETROVICE U KARVINE</v>
      </c>
      <c r="BK37" s="201" t="str">
        <f t="shared" si="5"/>
        <v>DĄBROWA GÓRN.TOW.</v>
      </c>
      <c r="BL37" s="225">
        <f>Tabela5[[#This Row],[Towar]]</f>
        <v>0</v>
      </c>
    </row>
    <row r="38" spans="1:64" ht="29.25" thickBot="1" x14ac:dyDescent="0.25">
      <c r="A38" s="175">
        <v>18</v>
      </c>
      <c r="B38" s="166">
        <f>Tabela5[[#This Row],[Nr pojazdu]]</f>
        <v>0</v>
      </c>
      <c r="C38" s="241" t="str">
        <f t="shared" si="14"/>
        <v>0</v>
      </c>
      <c r="D38" s="241" t="str">
        <f t="shared" si="14"/>
        <v/>
      </c>
      <c r="E38" s="241" t="str">
        <f t="shared" si="14"/>
        <v/>
      </c>
      <c r="F38" s="241" t="str">
        <f t="shared" si="14"/>
        <v/>
      </c>
      <c r="G38" s="241" t="str">
        <f t="shared" si="14"/>
        <v/>
      </c>
      <c r="H38" s="241" t="str">
        <f t="shared" si="14"/>
        <v/>
      </c>
      <c r="I38" s="241" t="str">
        <f t="shared" si="14"/>
        <v/>
      </c>
      <c r="J38" s="241" t="str">
        <f t="shared" si="14"/>
        <v/>
      </c>
      <c r="K38" s="241" t="str">
        <f t="shared" si="14"/>
        <v/>
      </c>
      <c r="L38" s="241" t="str">
        <f t="shared" si="14"/>
        <v/>
      </c>
      <c r="M38" s="242" t="str">
        <f t="shared" si="14"/>
        <v/>
      </c>
      <c r="N38" s="243" t="e">
        <f t="shared" si="11"/>
        <v>#VALUE!</v>
      </c>
      <c r="O38" s="242">
        <f t="shared" si="15"/>
        <v>0</v>
      </c>
      <c r="P38" s="242" t="e">
        <f t="shared" si="15"/>
        <v>#VALUE!</v>
      </c>
      <c r="Q38" s="242" t="e">
        <f t="shared" si="15"/>
        <v>#VALUE!</v>
      </c>
      <c r="R38" s="242" t="e">
        <f t="shared" si="15"/>
        <v>#VALUE!</v>
      </c>
      <c r="S38" s="244" t="e">
        <f t="shared" si="15"/>
        <v>#VALUE!</v>
      </c>
      <c r="T38" s="244" t="e">
        <f t="shared" si="15"/>
        <v>#VALUE!</v>
      </c>
      <c r="U38" s="244" t="e">
        <f t="shared" si="15"/>
        <v>#VALUE!</v>
      </c>
      <c r="V38" s="242" t="e">
        <f t="shared" si="15"/>
        <v>#VALUE!</v>
      </c>
      <c r="W38" s="242" t="e">
        <f t="shared" si="15"/>
        <v>#VALUE!</v>
      </c>
      <c r="X38" s="242" t="e">
        <f t="shared" si="15"/>
        <v>#VALUE!</v>
      </c>
      <c r="Y38" s="242" t="e">
        <f t="shared" si="15"/>
        <v>#VALUE!</v>
      </c>
      <c r="Z38" s="242">
        <f t="shared" si="16"/>
        <v>0</v>
      </c>
      <c r="AA38" s="242" t="e">
        <f t="shared" si="16"/>
        <v>#VALUE!</v>
      </c>
      <c r="AB38" s="244" t="e">
        <f t="shared" si="16"/>
        <v>#VALUE!</v>
      </c>
      <c r="AC38" s="242" t="e">
        <f t="shared" si="16"/>
        <v>#VALUE!</v>
      </c>
      <c r="AD38" s="242" t="e">
        <f t="shared" si="16"/>
        <v>#VALUE!</v>
      </c>
      <c r="AE38" s="242" t="e">
        <f t="shared" si="16"/>
        <v>#VALUE!</v>
      </c>
      <c r="AF38" s="245" t="e">
        <f t="shared" si="16"/>
        <v>#VALUE!</v>
      </c>
      <c r="AG38" s="242" t="e">
        <f t="shared" si="16"/>
        <v>#VALUE!</v>
      </c>
      <c r="AH38" s="242" t="e">
        <f t="shared" si="16"/>
        <v>#VALUE!</v>
      </c>
      <c r="AI38" s="242" t="e">
        <f t="shared" si="16"/>
        <v>#VALUE!</v>
      </c>
      <c r="AJ38" s="245" t="e">
        <f t="shared" si="16"/>
        <v>#VALUE!</v>
      </c>
      <c r="AK38" s="242">
        <f t="shared" si="17"/>
        <v>0</v>
      </c>
      <c r="AL38" s="242" t="e">
        <f t="shared" si="17"/>
        <v>#VALUE!</v>
      </c>
      <c r="AM38" s="242" t="e">
        <f t="shared" si="17"/>
        <v>#VALUE!</v>
      </c>
      <c r="AN38" s="242" t="e">
        <f t="shared" si="17"/>
        <v>#VALUE!</v>
      </c>
      <c r="AO38" s="242" t="e">
        <f t="shared" si="17"/>
        <v>#VALUE!</v>
      </c>
      <c r="AP38" s="245" t="e">
        <f t="shared" si="17"/>
        <v>#VALUE!</v>
      </c>
      <c r="AQ38" s="242" t="e">
        <f t="shared" si="17"/>
        <v>#VALUE!</v>
      </c>
      <c r="AR38" s="242" t="e">
        <f t="shared" si="17"/>
        <v>#VALUE!</v>
      </c>
      <c r="AS38" s="242" t="e">
        <f t="shared" si="17"/>
        <v>#VALUE!</v>
      </c>
      <c r="AT38" s="242" t="e">
        <f t="shared" si="17"/>
        <v>#VALUE!</v>
      </c>
      <c r="AU38" s="245" t="e">
        <f t="shared" si="17"/>
        <v>#VALUE!</v>
      </c>
      <c r="AV38" s="242" t="e">
        <f t="shared" si="12"/>
        <v>#VALUE!</v>
      </c>
      <c r="AW38" s="243" t="e">
        <f t="shared" si="13"/>
        <v>#VALUE!</v>
      </c>
      <c r="AX38" s="167">
        <f>Tabela5[[#This Row],[Kraj]]</f>
        <v>0</v>
      </c>
      <c r="AY38" s="195" t="str">
        <f t="shared" si="6"/>
        <v>INTER CARGO</v>
      </c>
      <c r="AZ38" s="168">
        <f>Tabela5[[#This Row],[Seria]]</f>
        <v>0</v>
      </c>
      <c r="BA38" s="197">
        <f t="shared" si="7"/>
        <v>3</v>
      </c>
      <c r="BB38" s="197">
        <f t="shared" si="8"/>
        <v>3</v>
      </c>
      <c r="BC38" s="197">
        <f t="shared" si="9"/>
        <v>6</v>
      </c>
      <c r="BD38" s="197">
        <f t="shared" si="10"/>
        <v>2</v>
      </c>
      <c r="BE38" s="169">
        <f>Tabela5[[#This Row],[Długość '[m']]]</f>
        <v>0</v>
      </c>
      <c r="BF38" s="170">
        <f>Tabela5[[#This Row],[Masa ładunku '[t']]]</f>
        <v>0</v>
      </c>
      <c r="BG38" s="169">
        <f>Tabela5[[#This Row],[Tara '[t']]]</f>
        <v>0</v>
      </c>
      <c r="BH38" s="171">
        <f>Tabela5[[#This Row],[Masa hamowania '[t']]]</f>
        <v>0</v>
      </c>
      <c r="BI38" s="46">
        <f t="shared" si="4"/>
        <v>0</v>
      </c>
      <c r="BJ38" s="201" t="str">
        <f t="shared" ref="BJ38:BK48" si="18">BJ37</f>
        <v>PETROVICE U KARVINE</v>
      </c>
      <c r="BK38" s="201" t="str">
        <f t="shared" si="18"/>
        <v>DĄBROWA GÓRN.TOW.</v>
      </c>
      <c r="BL38" s="225">
        <f>Tabela5[[#This Row],[Towar]]</f>
        <v>0</v>
      </c>
    </row>
    <row r="39" spans="1:64" ht="29.25" thickBot="1" x14ac:dyDescent="0.25">
      <c r="A39" s="175">
        <v>19</v>
      </c>
      <c r="B39" s="166">
        <f>Tabela5[[#This Row],[Nr pojazdu]]</f>
        <v>0</v>
      </c>
      <c r="C39" s="241" t="str">
        <f t="shared" si="14"/>
        <v>0</v>
      </c>
      <c r="D39" s="241" t="str">
        <f t="shared" si="14"/>
        <v/>
      </c>
      <c r="E39" s="241" t="str">
        <f t="shared" si="14"/>
        <v/>
      </c>
      <c r="F39" s="241" t="str">
        <f t="shared" si="14"/>
        <v/>
      </c>
      <c r="G39" s="241" t="str">
        <f t="shared" si="14"/>
        <v/>
      </c>
      <c r="H39" s="241" t="str">
        <f t="shared" si="14"/>
        <v/>
      </c>
      <c r="I39" s="241" t="str">
        <f t="shared" si="14"/>
        <v/>
      </c>
      <c r="J39" s="241" t="str">
        <f t="shared" si="14"/>
        <v/>
      </c>
      <c r="K39" s="241" t="str">
        <f t="shared" si="14"/>
        <v/>
      </c>
      <c r="L39" s="241" t="str">
        <f t="shared" si="14"/>
        <v/>
      </c>
      <c r="M39" s="242" t="str">
        <f t="shared" si="14"/>
        <v/>
      </c>
      <c r="N39" s="243" t="e">
        <f t="shared" si="11"/>
        <v>#VALUE!</v>
      </c>
      <c r="O39" s="242">
        <f t="shared" si="15"/>
        <v>0</v>
      </c>
      <c r="P39" s="242" t="e">
        <f t="shared" si="15"/>
        <v>#VALUE!</v>
      </c>
      <c r="Q39" s="242" t="e">
        <f t="shared" si="15"/>
        <v>#VALUE!</v>
      </c>
      <c r="R39" s="242" t="e">
        <f t="shared" si="15"/>
        <v>#VALUE!</v>
      </c>
      <c r="S39" s="244" t="e">
        <f t="shared" si="15"/>
        <v>#VALUE!</v>
      </c>
      <c r="T39" s="244" t="e">
        <f t="shared" si="15"/>
        <v>#VALUE!</v>
      </c>
      <c r="U39" s="244" t="e">
        <f t="shared" si="15"/>
        <v>#VALUE!</v>
      </c>
      <c r="V39" s="242" t="e">
        <f t="shared" si="15"/>
        <v>#VALUE!</v>
      </c>
      <c r="W39" s="242" t="e">
        <f t="shared" si="15"/>
        <v>#VALUE!</v>
      </c>
      <c r="X39" s="242" t="e">
        <f t="shared" si="15"/>
        <v>#VALUE!</v>
      </c>
      <c r="Y39" s="242" t="e">
        <f t="shared" si="15"/>
        <v>#VALUE!</v>
      </c>
      <c r="Z39" s="242">
        <f t="shared" si="16"/>
        <v>0</v>
      </c>
      <c r="AA39" s="242" t="e">
        <f t="shared" si="16"/>
        <v>#VALUE!</v>
      </c>
      <c r="AB39" s="244" t="e">
        <f t="shared" si="16"/>
        <v>#VALUE!</v>
      </c>
      <c r="AC39" s="242" t="e">
        <f t="shared" si="16"/>
        <v>#VALUE!</v>
      </c>
      <c r="AD39" s="242" t="e">
        <f t="shared" si="16"/>
        <v>#VALUE!</v>
      </c>
      <c r="AE39" s="242" t="e">
        <f t="shared" si="16"/>
        <v>#VALUE!</v>
      </c>
      <c r="AF39" s="245" t="e">
        <f t="shared" si="16"/>
        <v>#VALUE!</v>
      </c>
      <c r="AG39" s="242" t="e">
        <f t="shared" si="16"/>
        <v>#VALUE!</v>
      </c>
      <c r="AH39" s="242" t="e">
        <f t="shared" si="16"/>
        <v>#VALUE!</v>
      </c>
      <c r="AI39" s="242" t="e">
        <f t="shared" si="16"/>
        <v>#VALUE!</v>
      </c>
      <c r="AJ39" s="245" t="e">
        <f t="shared" si="16"/>
        <v>#VALUE!</v>
      </c>
      <c r="AK39" s="242">
        <f t="shared" si="17"/>
        <v>0</v>
      </c>
      <c r="AL39" s="242" t="e">
        <f t="shared" si="17"/>
        <v>#VALUE!</v>
      </c>
      <c r="AM39" s="242" t="e">
        <f t="shared" si="17"/>
        <v>#VALUE!</v>
      </c>
      <c r="AN39" s="242" t="e">
        <f t="shared" si="17"/>
        <v>#VALUE!</v>
      </c>
      <c r="AO39" s="242" t="e">
        <f t="shared" si="17"/>
        <v>#VALUE!</v>
      </c>
      <c r="AP39" s="245" t="e">
        <f t="shared" si="17"/>
        <v>#VALUE!</v>
      </c>
      <c r="AQ39" s="242" t="e">
        <f t="shared" si="17"/>
        <v>#VALUE!</v>
      </c>
      <c r="AR39" s="242" t="e">
        <f t="shared" si="17"/>
        <v>#VALUE!</v>
      </c>
      <c r="AS39" s="242" t="e">
        <f t="shared" si="17"/>
        <v>#VALUE!</v>
      </c>
      <c r="AT39" s="242" t="e">
        <f t="shared" si="17"/>
        <v>#VALUE!</v>
      </c>
      <c r="AU39" s="245" t="e">
        <f t="shared" si="17"/>
        <v>#VALUE!</v>
      </c>
      <c r="AV39" s="242" t="e">
        <f t="shared" si="12"/>
        <v>#VALUE!</v>
      </c>
      <c r="AW39" s="243" t="e">
        <f t="shared" si="13"/>
        <v>#VALUE!</v>
      </c>
      <c r="AX39" s="167">
        <f>Tabela5[[#This Row],[Kraj]]</f>
        <v>0</v>
      </c>
      <c r="AY39" s="195" t="str">
        <f t="shared" si="6"/>
        <v>INTER CARGO</v>
      </c>
      <c r="AZ39" s="168">
        <f>Tabela5[[#This Row],[Seria]]</f>
        <v>0</v>
      </c>
      <c r="BA39" s="197">
        <f t="shared" si="7"/>
        <v>3</v>
      </c>
      <c r="BB39" s="197">
        <f t="shared" si="8"/>
        <v>3</v>
      </c>
      <c r="BC39" s="197">
        <f t="shared" si="9"/>
        <v>6</v>
      </c>
      <c r="BD39" s="197">
        <f t="shared" si="10"/>
        <v>2</v>
      </c>
      <c r="BE39" s="169">
        <f>Tabela5[[#This Row],[Długość '[m']]]</f>
        <v>0</v>
      </c>
      <c r="BF39" s="170">
        <f>Tabela5[[#This Row],[Masa ładunku '[t']]]</f>
        <v>0</v>
      </c>
      <c r="BG39" s="169">
        <f>Tabela5[[#This Row],[Tara '[t']]]</f>
        <v>0</v>
      </c>
      <c r="BH39" s="171">
        <f>Tabela5[[#This Row],[Masa hamowania '[t']]]</f>
        <v>0</v>
      </c>
      <c r="BI39" s="46">
        <f t="shared" si="4"/>
        <v>0</v>
      </c>
      <c r="BJ39" s="201" t="str">
        <f t="shared" si="18"/>
        <v>PETROVICE U KARVINE</v>
      </c>
      <c r="BK39" s="201" t="str">
        <f t="shared" si="18"/>
        <v>DĄBROWA GÓRN.TOW.</v>
      </c>
      <c r="BL39" s="225">
        <f>Tabela5[[#This Row],[Towar]]</f>
        <v>0</v>
      </c>
    </row>
    <row r="40" spans="1:64" ht="29.25" thickBot="1" x14ac:dyDescent="0.25">
      <c r="A40" s="175">
        <v>20</v>
      </c>
      <c r="B40" s="166">
        <f>Tabela5[[#This Row],[Nr pojazdu]]</f>
        <v>0</v>
      </c>
      <c r="C40" s="241" t="str">
        <f t="shared" si="14"/>
        <v>0</v>
      </c>
      <c r="D40" s="241" t="str">
        <f t="shared" si="14"/>
        <v/>
      </c>
      <c r="E40" s="241" t="str">
        <f t="shared" si="14"/>
        <v/>
      </c>
      <c r="F40" s="241" t="str">
        <f t="shared" si="14"/>
        <v/>
      </c>
      <c r="G40" s="241" t="str">
        <f t="shared" si="14"/>
        <v/>
      </c>
      <c r="H40" s="241" t="str">
        <f t="shared" si="14"/>
        <v/>
      </c>
      <c r="I40" s="241" t="str">
        <f t="shared" si="14"/>
        <v/>
      </c>
      <c r="J40" s="241" t="str">
        <f t="shared" si="14"/>
        <v/>
      </c>
      <c r="K40" s="241" t="str">
        <f t="shared" si="14"/>
        <v/>
      </c>
      <c r="L40" s="241" t="str">
        <f t="shared" si="14"/>
        <v/>
      </c>
      <c r="M40" s="242" t="str">
        <f t="shared" si="14"/>
        <v/>
      </c>
      <c r="N40" s="243" t="e">
        <f t="shared" si="11"/>
        <v>#VALUE!</v>
      </c>
      <c r="O40" s="242">
        <f t="shared" si="15"/>
        <v>0</v>
      </c>
      <c r="P40" s="242" t="e">
        <f t="shared" si="15"/>
        <v>#VALUE!</v>
      </c>
      <c r="Q40" s="242" t="e">
        <f t="shared" si="15"/>
        <v>#VALUE!</v>
      </c>
      <c r="R40" s="242" t="e">
        <f t="shared" si="15"/>
        <v>#VALUE!</v>
      </c>
      <c r="S40" s="244" t="e">
        <f t="shared" si="15"/>
        <v>#VALUE!</v>
      </c>
      <c r="T40" s="244" t="e">
        <f t="shared" si="15"/>
        <v>#VALUE!</v>
      </c>
      <c r="U40" s="244" t="e">
        <f t="shared" si="15"/>
        <v>#VALUE!</v>
      </c>
      <c r="V40" s="242" t="e">
        <f t="shared" si="15"/>
        <v>#VALUE!</v>
      </c>
      <c r="W40" s="242" t="e">
        <f t="shared" si="15"/>
        <v>#VALUE!</v>
      </c>
      <c r="X40" s="242" t="e">
        <f t="shared" si="15"/>
        <v>#VALUE!</v>
      </c>
      <c r="Y40" s="242" t="e">
        <f t="shared" si="15"/>
        <v>#VALUE!</v>
      </c>
      <c r="Z40" s="242">
        <f t="shared" si="16"/>
        <v>0</v>
      </c>
      <c r="AA40" s="242" t="e">
        <f t="shared" si="16"/>
        <v>#VALUE!</v>
      </c>
      <c r="AB40" s="244" t="e">
        <f t="shared" si="16"/>
        <v>#VALUE!</v>
      </c>
      <c r="AC40" s="242" t="e">
        <f t="shared" si="16"/>
        <v>#VALUE!</v>
      </c>
      <c r="AD40" s="242" t="e">
        <f t="shared" si="16"/>
        <v>#VALUE!</v>
      </c>
      <c r="AE40" s="242" t="e">
        <f t="shared" si="16"/>
        <v>#VALUE!</v>
      </c>
      <c r="AF40" s="245" t="e">
        <f t="shared" si="16"/>
        <v>#VALUE!</v>
      </c>
      <c r="AG40" s="242" t="e">
        <f t="shared" si="16"/>
        <v>#VALUE!</v>
      </c>
      <c r="AH40" s="242" t="e">
        <f t="shared" si="16"/>
        <v>#VALUE!</v>
      </c>
      <c r="AI40" s="242" t="e">
        <f t="shared" si="16"/>
        <v>#VALUE!</v>
      </c>
      <c r="AJ40" s="245" t="e">
        <f t="shared" si="16"/>
        <v>#VALUE!</v>
      </c>
      <c r="AK40" s="242">
        <f t="shared" si="17"/>
        <v>0</v>
      </c>
      <c r="AL40" s="242" t="e">
        <f t="shared" si="17"/>
        <v>#VALUE!</v>
      </c>
      <c r="AM40" s="242" t="e">
        <f t="shared" si="17"/>
        <v>#VALUE!</v>
      </c>
      <c r="AN40" s="242" t="e">
        <f t="shared" si="17"/>
        <v>#VALUE!</v>
      </c>
      <c r="AO40" s="242" t="e">
        <f t="shared" si="17"/>
        <v>#VALUE!</v>
      </c>
      <c r="AP40" s="245" t="e">
        <f t="shared" si="17"/>
        <v>#VALUE!</v>
      </c>
      <c r="AQ40" s="242" t="e">
        <f t="shared" si="17"/>
        <v>#VALUE!</v>
      </c>
      <c r="AR40" s="242" t="e">
        <f t="shared" si="17"/>
        <v>#VALUE!</v>
      </c>
      <c r="AS40" s="242" t="e">
        <f t="shared" si="17"/>
        <v>#VALUE!</v>
      </c>
      <c r="AT40" s="242" t="e">
        <f t="shared" si="17"/>
        <v>#VALUE!</v>
      </c>
      <c r="AU40" s="245" t="e">
        <f t="shared" si="17"/>
        <v>#VALUE!</v>
      </c>
      <c r="AV40" s="242" t="e">
        <f t="shared" si="12"/>
        <v>#VALUE!</v>
      </c>
      <c r="AW40" s="243" t="e">
        <f t="shared" si="13"/>
        <v>#VALUE!</v>
      </c>
      <c r="AX40" s="167">
        <f>Tabela5[[#This Row],[Kraj]]</f>
        <v>0</v>
      </c>
      <c r="AY40" s="195" t="str">
        <f t="shared" si="6"/>
        <v>INTER CARGO</v>
      </c>
      <c r="AZ40" s="168">
        <f>Tabela5[[#This Row],[Seria]]</f>
        <v>0</v>
      </c>
      <c r="BA40" s="197">
        <f t="shared" si="7"/>
        <v>3</v>
      </c>
      <c r="BB40" s="197">
        <f t="shared" si="8"/>
        <v>3</v>
      </c>
      <c r="BC40" s="197">
        <f t="shared" si="9"/>
        <v>6</v>
      </c>
      <c r="BD40" s="197">
        <f t="shared" si="10"/>
        <v>2</v>
      </c>
      <c r="BE40" s="169">
        <f>Tabela5[[#This Row],[Długość '[m']]]</f>
        <v>0</v>
      </c>
      <c r="BF40" s="170">
        <f>Tabela5[[#This Row],[Masa ładunku '[t']]]</f>
        <v>0</v>
      </c>
      <c r="BG40" s="169">
        <f>Tabela5[[#This Row],[Tara '[t']]]</f>
        <v>0</v>
      </c>
      <c r="BH40" s="171">
        <f>Tabela5[[#This Row],[Masa hamowania '[t']]]</f>
        <v>0</v>
      </c>
      <c r="BI40" s="46">
        <f t="shared" si="4"/>
        <v>0</v>
      </c>
      <c r="BJ40" s="201" t="str">
        <f t="shared" si="18"/>
        <v>PETROVICE U KARVINE</v>
      </c>
      <c r="BK40" s="201" t="str">
        <f t="shared" si="18"/>
        <v>DĄBROWA GÓRN.TOW.</v>
      </c>
      <c r="BL40" s="225">
        <f>Tabela5[[#This Row],[Towar]]</f>
        <v>0</v>
      </c>
    </row>
    <row r="41" spans="1:64" ht="29.25" thickBot="1" x14ac:dyDescent="0.25">
      <c r="A41" s="175">
        <v>21</v>
      </c>
      <c r="B41" s="166">
        <f>Tabela5[[#This Row],[Nr pojazdu]]</f>
        <v>0</v>
      </c>
      <c r="C41" s="241" t="str">
        <f t="shared" si="14"/>
        <v>0</v>
      </c>
      <c r="D41" s="241" t="str">
        <f t="shared" si="14"/>
        <v/>
      </c>
      <c r="E41" s="241" t="str">
        <f t="shared" si="14"/>
        <v/>
      </c>
      <c r="F41" s="241" t="str">
        <f t="shared" si="14"/>
        <v/>
      </c>
      <c r="G41" s="241" t="str">
        <f t="shared" si="14"/>
        <v/>
      </c>
      <c r="H41" s="241" t="str">
        <f t="shared" si="14"/>
        <v/>
      </c>
      <c r="I41" s="241" t="str">
        <f t="shared" si="14"/>
        <v/>
      </c>
      <c r="J41" s="241" t="str">
        <f t="shared" si="14"/>
        <v/>
      </c>
      <c r="K41" s="241" t="str">
        <f t="shared" si="14"/>
        <v/>
      </c>
      <c r="L41" s="241" t="str">
        <f t="shared" si="14"/>
        <v/>
      </c>
      <c r="M41" s="242" t="str">
        <f t="shared" si="14"/>
        <v/>
      </c>
      <c r="N41" s="243" t="e">
        <f t="shared" si="11"/>
        <v>#VALUE!</v>
      </c>
      <c r="O41" s="242">
        <f t="shared" si="15"/>
        <v>0</v>
      </c>
      <c r="P41" s="242" t="e">
        <f t="shared" si="15"/>
        <v>#VALUE!</v>
      </c>
      <c r="Q41" s="242" t="e">
        <f t="shared" si="15"/>
        <v>#VALUE!</v>
      </c>
      <c r="R41" s="242" t="e">
        <f t="shared" si="15"/>
        <v>#VALUE!</v>
      </c>
      <c r="S41" s="244" t="e">
        <f t="shared" si="15"/>
        <v>#VALUE!</v>
      </c>
      <c r="T41" s="244" t="e">
        <f t="shared" si="15"/>
        <v>#VALUE!</v>
      </c>
      <c r="U41" s="244" t="e">
        <f t="shared" si="15"/>
        <v>#VALUE!</v>
      </c>
      <c r="V41" s="242" t="e">
        <f t="shared" si="15"/>
        <v>#VALUE!</v>
      </c>
      <c r="W41" s="242" t="e">
        <f t="shared" si="15"/>
        <v>#VALUE!</v>
      </c>
      <c r="X41" s="242" t="e">
        <f t="shared" si="15"/>
        <v>#VALUE!</v>
      </c>
      <c r="Y41" s="242" t="e">
        <f t="shared" si="15"/>
        <v>#VALUE!</v>
      </c>
      <c r="Z41" s="242">
        <f t="shared" si="16"/>
        <v>0</v>
      </c>
      <c r="AA41" s="242" t="e">
        <f t="shared" si="16"/>
        <v>#VALUE!</v>
      </c>
      <c r="AB41" s="244" t="e">
        <f t="shared" si="16"/>
        <v>#VALUE!</v>
      </c>
      <c r="AC41" s="242" t="e">
        <f t="shared" si="16"/>
        <v>#VALUE!</v>
      </c>
      <c r="AD41" s="242" t="e">
        <f t="shared" si="16"/>
        <v>#VALUE!</v>
      </c>
      <c r="AE41" s="242" t="e">
        <f t="shared" si="16"/>
        <v>#VALUE!</v>
      </c>
      <c r="AF41" s="245" t="e">
        <f t="shared" si="16"/>
        <v>#VALUE!</v>
      </c>
      <c r="AG41" s="242" t="e">
        <f t="shared" si="16"/>
        <v>#VALUE!</v>
      </c>
      <c r="AH41" s="242" t="e">
        <f t="shared" si="16"/>
        <v>#VALUE!</v>
      </c>
      <c r="AI41" s="242" t="e">
        <f t="shared" si="16"/>
        <v>#VALUE!</v>
      </c>
      <c r="AJ41" s="245" t="e">
        <f t="shared" si="16"/>
        <v>#VALUE!</v>
      </c>
      <c r="AK41" s="242">
        <f t="shared" si="17"/>
        <v>0</v>
      </c>
      <c r="AL41" s="242" t="e">
        <f t="shared" si="17"/>
        <v>#VALUE!</v>
      </c>
      <c r="AM41" s="242" t="e">
        <f t="shared" si="17"/>
        <v>#VALUE!</v>
      </c>
      <c r="AN41" s="242" t="e">
        <f t="shared" si="17"/>
        <v>#VALUE!</v>
      </c>
      <c r="AO41" s="242" t="e">
        <f t="shared" si="17"/>
        <v>#VALUE!</v>
      </c>
      <c r="AP41" s="245" t="e">
        <f t="shared" si="17"/>
        <v>#VALUE!</v>
      </c>
      <c r="AQ41" s="242" t="e">
        <f t="shared" si="17"/>
        <v>#VALUE!</v>
      </c>
      <c r="AR41" s="242" t="e">
        <f t="shared" si="17"/>
        <v>#VALUE!</v>
      </c>
      <c r="AS41" s="242" t="e">
        <f t="shared" si="17"/>
        <v>#VALUE!</v>
      </c>
      <c r="AT41" s="242" t="e">
        <f t="shared" si="17"/>
        <v>#VALUE!</v>
      </c>
      <c r="AU41" s="245" t="e">
        <f t="shared" si="17"/>
        <v>#VALUE!</v>
      </c>
      <c r="AV41" s="242" t="e">
        <f t="shared" si="12"/>
        <v>#VALUE!</v>
      </c>
      <c r="AW41" s="243" t="e">
        <f t="shared" si="13"/>
        <v>#VALUE!</v>
      </c>
      <c r="AX41" s="167">
        <f>Tabela5[[#This Row],[Kraj]]</f>
        <v>0</v>
      </c>
      <c r="AY41" s="195" t="str">
        <f t="shared" si="6"/>
        <v>INTER CARGO</v>
      </c>
      <c r="AZ41" s="168">
        <f>Tabela5[[#This Row],[Seria]]</f>
        <v>0</v>
      </c>
      <c r="BA41" s="197">
        <f t="shared" si="7"/>
        <v>3</v>
      </c>
      <c r="BB41" s="197">
        <f t="shared" si="8"/>
        <v>3</v>
      </c>
      <c r="BC41" s="197">
        <f t="shared" si="9"/>
        <v>6</v>
      </c>
      <c r="BD41" s="197">
        <f t="shared" si="10"/>
        <v>2</v>
      </c>
      <c r="BE41" s="169">
        <f>Tabela5[[#This Row],[Długość '[m']]]</f>
        <v>0</v>
      </c>
      <c r="BF41" s="170">
        <f>Tabela5[[#This Row],[Masa ładunku '[t']]]</f>
        <v>0</v>
      </c>
      <c r="BG41" s="169">
        <f>Tabela5[[#This Row],[Tara '[t']]]</f>
        <v>0</v>
      </c>
      <c r="BH41" s="171">
        <f>Tabela5[[#This Row],[Masa hamowania '[t']]]</f>
        <v>0</v>
      </c>
      <c r="BI41" s="46">
        <f t="shared" si="4"/>
        <v>0</v>
      </c>
      <c r="BJ41" s="201" t="str">
        <f t="shared" si="18"/>
        <v>PETROVICE U KARVINE</v>
      </c>
      <c r="BK41" s="201" t="str">
        <f t="shared" si="18"/>
        <v>DĄBROWA GÓRN.TOW.</v>
      </c>
      <c r="BL41" s="225">
        <f>Tabela5[[#This Row],[Towar]]</f>
        <v>0</v>
      </c>
    </row>
    <row r="42" spans="1:64" ht="29.25" thickBot="1" x14ac:dyDescent="0.25">
      <c r="A42" s="175">
        <v>22</v>
      </c>
      <c r="B42" s="166">
        <f>Tabela5[[#This Row],[Nr pojazdu]]</f>
        <v>0</v>
      </c>
      <c r="C42" s="241" t="str">
        <f t="shared" si="14"/>
        <v>0</v>
      </c>
      <c r="D42" s="241" t="str">
        <f t="shared" si="14"/>
        <v/>
      </c>
      <c r="E42" s="241" t="str">
        <f t="shared" si="14"/>
        <v/>
      </c>
      <c r="F42" s="241" t="str">
        <f t="shared" si="14"/>
        <v/>
      </c>
      <c r="G42" s="241" t="str">
        <f t="shared" si="14"/>
        <v/>
      </c>
      <c r="H42" s="241" t="str">
        <f t="shared" si="14"/>
        <v/>
      </c>
      <c r="I42" s="241" t="str">
        <f t="shared" si="14"/>
        <v/>
      </c>
      <c r="J42" s="241" t="str">
        <f t="shared" si="14"/>
        <v/>
      </c>
      <c r="K42" s="241" t="str">
        <f t="shared" si="14"/>
        <v/>
      </c>
      <c r="L42" s="241" t="str">
        <f t="shared" si="14"/>
        <v/>
      </c>
      <c r="M42" s="242" t="str">
        <f t="shared" si="14"/>
        <v/>
      </c>
      <c r="N42" s="243" t="e">
        <f t="shared" si="11"/>
        <v>#VALUE!</v>
      </c>
      <c r="O42" s="242">
        <f t="shared" si="15"/>
        <v>0</v>
      </c>
      <c r="P42" s="242" t="e">
        <f t="shared" si="15"/>
        <v>#VALUE!</v>
      </c>
      <c r="Q42" s="242" t="e">
        <f t="shared" si="15"/>
        <v>#VALUE!</v>
      </c>
      <c r="R42" s="242" t="e">
        <f t="shared" si="15"/>
        <v>#VALUE!</v>
      </c>
      <c r="S42" s="244" t="e">
        <f t="shared" si="15"/>
        <v>#VALUE!</v>
      </c>
      <c r="T42" s="244" t="e">
        <f t="shared" si="15"/>
        <v>#VALUE!</v>
      </c>
      <c r="U42" s="244" t="e">
        <f t="shared" si="15"/>
        <v>#VALUE!</v>
      </c>
      <c r="V42" s="242" t="e">
        <f t="shared" si="15"/>
        <v>#VALUE!</v>
      </c>
      <c r="W42" s="242" t="e">
        <f t="shared" si="15"/>
        <v>#VALUE!</v>
      </c>
      <c r="X42" s="242" t="e">
        <f t="shared" si="15"/>
        <v>#VALUE!</v>
      </c>
      <c r="Y42" s="242" t="e">
        <f t="shared" si="15"/>
        <v>#VALUE!</v>
      </c>
      <c r="Z42" s="242">
        <f t="shared" si="16"/>
        <v>0</v>
      </c>
      <c r="AA42" s="242" t="e">
        <f t="shared" si="16"/>
        <v>#VALUE!</v>
      </c>
      <c r="AB42" s="244" t="e">
        <f t="shared" si="16"/>
        <v>#VALUE!</v>
      </c>
      <c r="AC42" s="242" t="e">
        <f t="shared" si="16"/>
        <v>#VALUE!</v>
      </c>
      <c r="AD42" s="242" t="e">
        <f t="shared" si="16"/>
        <v>#VALUE!</v>
      </c>
      <c r="AE42" s="242" t="e">
        <f t="shared" si="16"/>
        <v>#VALUE!</v>
      </c>
      <c r="AF42" s="245" t="e">
        <f t="shared" si="16"/>
        <v>#VALUE!</v>
      </c>
      <c r="AG42" s="242" t="e">
        <f t="shared" si="16"/>
        <v>#VALUE!</v>
      </c>
      <c r="AH42" s="242" t="e">
        <f t="shared" si="16"/>
        <v>#VALUE!</v>
      </c>
      <c r="AI42" s="242" t="e">
        <f t="shared" si="16"/>
        <v>#VALUE!</v>
      </c>
      <c r="AJ42" s="245" t="e">
        <f t="shared" si="16"/>
        <v>#VALUE!</v>
      </c>
      <c r="AK42" s="242">
        <f t="shared" si="17"/>
        <v>0</v>
      </c>
      <c r="AL42" s="242" t="e">
        <f t="shared" si="17"/>
        <v>#VALUE!</v>
      </c>
      <c r="AM42" s="242" t="e">
        <f t="shared" si="17"/>
        <v>#VALUE!</v>
      </c>
      <c r="AN42" s="242" t="e">
        <f t="shared" si="17"/>
        <v>#VALUE!</v>
      </c>
      <c r="AO42" s="242" t="e">
        <f t="shared" si="17"/>
        <v>#VALUE!</v>
      </c>
      <c r="AP42" s="245" t="e">
        <f t="shared" si="17"/>
        <v>#VALUE!</v>
      </c>
      <c r="AQ42" s="242" t="e">
        <f t="shared" si="17"/>
        <v>#VALUE!</v>
      </c>
      <c r="AR42" s="242" t="e">
        <f t="shared" si="17"/>
        <v>#VALUE!</v>
      </c>
      <c r="AS42" s="242" t="e">
        <f t="shared" si="17"/>
        <v>#VALUE!</v>
      </c>
      <c r="AT42" s="242" t="e">
        <f t="shared" si="17"/>
        <v>#VALUE!</v>
      </c>
      <c r="AU42" s="245" t="e">
        <f t="shared" si="17"/>
        <v>#VALUE!</v>
      </c>
      <c r="AV42" s="242" t="e">
        <f t="shared" si="12"/>
        <v>#VALUE!</v>
      </c>
      <c r="AW42" s="243" t="e">
        <f t="shared" si="13"/>
        <v>#VALUE!</v>
      </c>
      <c r="AX42" s="167">
        <f>Tabela5[[#This Row],[Kraj]]</f>
        <v>0</v>
      </c>
      <c r="AY42" s="195" t="str">
        <f t="shared" si="6"/>
        <v>INTER CARGO</v>
      </c>
      <c r="AZ42" s="168">
        <f>Tabela5[[#This Row],[Seria]]</f>
        <v>0</v>
      </c>
      <c r="BA42" s="197">
        <f t="shared" si="7"/>
        <v>3</v>
      </c>
      <c r="BB42" s="197">
        <f t="shared" si="8"/>
        <v>3</v>
      </c>
      <c r="BC42" s="197">
        <f t="shared" si="9"/>
        <v>6</v>
      </c>
      <c r="BD42" s="197">
        <f t="shared" si="10"/>
        <v>2</v>
      </c>
      <c r="BE42" s="169">
        <f>Tabela5[[#This Row],[Długość '[m']]]</f>
        <v>0</v>
      </c>
      <c r="BF42" s="170">
        <f>Tabela5[[#This Row],[Masa ładunku '[t']]]</f>
        <v>0</v>
      </c>
      <c r="BG42" s="169">
        <f>Tabela5[[#This Row],[Tara '[t']]]</f>
        <v>0</v>
      </c>
      <c r="BH42" s="171">
        <f>Tabela5[[#This Row],[Masa hamowania '[t']]]</f>
        <v>0</v>
      </c>
      <c r="BI42" s="46">
        <f t="shared" si="4"/>
        <v>0</v>
      </c>
      <c r="BJ42" s="201" t="str">
        <f t="shared" si="18"/>
        <v>PETROVICE U KARVINE</v>
      </c>
      <c r="BK42" s="201" t="str">
        <f t="shared" si="18"/>
        <v>DĄBROWA GÓRN.TOW.</v>
      </c>
      <c r="BL42" s="225">
        <f>Tabela5[[#This Row],[Towar]]</f>
        <v>0</v>
      </c>
    </row>
    <row r="43" spans="1:64" ht="29.25" thickBot="1" x14ac:dyDescent="0.25">
      <c r="A43" s="175">
        <v>23</v>
      </c>
      <c r="B43" s="166">
        <f>Tabela5[[#This Row],[Nr pojazdu]]</f>
        <v>0</v>
      </c>
      <c r="C43" s="241" t="str">
        <f t="shared" si="14"/>
        <v>0</v>
      </c>
      <c r="D43" s="241" t="str">
        <f t="shared" si="14"/>
        <v/>
      </c>
      <c r="E43" s="241" t="str">
        <f t="shared" si="14"/>
        <v/>
      </c>
      <c r="F43" s="241" t="str">
        <f t="shared" si="14"/>
        <v/>
      </c>
      <c r="G43" s="241" t="str">
        <f t="shared" si="14"/>
        <v/>
      </c>
      <c r="H43" s="241" t="str">
        <f t="shared" si="14"/>
        <v/>
      </c>
      <c r="I43" s="241" t="str">
        <f t="shared" si="14"/>
        <v/>
      </c>
      <c r="J43" s="241" t="str">
        <f t="shared" si="14"/>
        <v/>
      </c>
      <c r="K43" s="241" t="str">
        <f t="shared" si="14"/>
        <v/>
      </c>
      <c r="L43" s="241" t="str">
        <f t="shared" si="14"/>
        <v/>
      </c>
      <c r="M43" s="242" t="str">
        <f t="shared" si="14"/>
        <v/>
      </c>
      <c r="N43" s="243" t="e">
        <f t="shared" si="11"/>
        <v>#VALUE!</v>
      </c>
      <c r="O43" s="242">
        <f t="shared" si="15"/>
        <v>0</v>
      </c>
      <c r="P43" s="242" t="e">
        <f t="shared" si="15"/>
        <v>#VALUE!</v>
      </c>
      <c r="Q43" s="242" t="e">
        <f t="shared" si="15"/>
        <v>#VALUE!</v>
      </c>
      <c r="R43" s="242" t="e">
        <f t="shared" si="15"/>
        <v>#VALUE!</v>
      </c>
      <c r="S43" s="244" t="e">
        <f t="shared" si="15"/>
        <v>#VALUE!</v>
      </c>
      <c r="T43" s="244" t="e">
        <f t="shared" si="15"/>
        <v>#VALUE!</v>
      </c>
      <c r="U43" s="244" t="e">
        <f t="shared" si="15"/>
        <v>#VALUE!</v>
      </c>
      <c r="V43" s="242" t="e">
        <f t="shared" si="15"/>
        <v>#VALUE!</v>
      </c>
      <c r="W43" s="242" t="e">
        <f t="shared" si="15"/>
        <v>#VALUE!</v>
      </c>
      <c r="X43" s="242" t="e">
        <f t="shared" si="15"/>
        <v>#VALUE!</v>
      </c>
      <c r="Y43" s="242" t="e">
        <f t="shared" si="15"/>
        <v>#VALUE!</v>
      </c>
      <c r="Z43" s="242">
        <f t="shared" si="16"/>
        <v>0</v>
      </c>
      <c r="AA43" s="242" t="e">
        <f t="shared" si="16"/>
        <v>#VALUE!</v>
      </c>
      <c r="AB43" s="244" t="e">
        <f t="shared" si="16"/>
        <v>#VALUE!</v>
      </c>
      <c r="AC43" s="242" t="e">
        <f t="shared" si="16"/>
        <v>#VALUE!</v>
      </c>
      <c r="AD43" s="242" t="e">
        <f t="shared" si="16"/>
        <v>#VALUE!</v>
      </c>
      <c r="AE43" s="242" t="e">
        <f t="shared" si="16"/>
        <v>#VALUE!</v>
      </c>
      <c r="AF43" s="245" t="e">
        <f t="shared" si="16"/>
        <v>#VALUE!</v>
      </c>
      <c r="AG43" s="242" t="e">
        <f t="shared" si="16"/>
        <v>#VALUE!</v>
      </c>
      <c r="AH43" s="242" t="e">
        <f t="shared" si="16"/>
        <v>#VALUE!</v>
      </c>
      <c r="AI43" s="242" t="e">
        <f t="shared" si="16"/>
        <v>#VALUE!</v>
      </c>
      <c r="AJ43" s="245" t="e">
        <f t="shared" si="16"/>
        <v>#VALUE!</v>
      </c>
      <c r="AK43" s="242">
        <f t="shared" si="17"/>
        <v>0</v>
      </c>
      <c r="AL43" s="242" t="e">
        <f t="shared" si="17"/>
        <v>#VALUE!</v>
      </c>
      <c r="AM43" s="242" t="e">
        <f t="shared" si="17"/>
        <v>#VALUE!</v>
      </c>
      <c r="AN43" s="242" t="e">
        <f t="shared" si="17"/>
        <v>#VALUE!</v>
      </c>
      <c r="AO43" s="242" t="e">
        <f t="shared" si="17"/>
        <v>#VALUE!</v>
      </c>
      <c r="AP43" s="245" t="e">
        <f t="shared" si="17"/>
        <v>#VALUE!</v>
      </c>
      <c r="AQ43" s="242" t="e">
        <f t="shared" si="17"/>
        <v>#VALUE!</v>
      </c>
      <c r="AR43" s="242" t="e">
        <f t="shared" si="17"/>
        <v>#VALUE!</v>
      </c>
      <c r="AS43" s="242" t="e">
        <f t="shared" si="17"/>
        <v>#VALUE!</v>
      </c>
      <c r="AT43" s="242" t="e">
        <f t="shared" si="17"/>
        <v>#VALUE!</v>
      </c>
      <c r="AU43" s="245" t="e">
        <f t="shared" si="17"/>
        <v>#VALUE!</v>
      </c>
      <c r="AV43" s="242" t="e">
        <f t="shared" si="12"/>
        <v>#VALUE!</v>
      </c>
      <c r="AW43" s="243" t="e">
        <f t="shared" si="13"/>
        <v>#VALUE!</v>
      </c>
      <c r="AX43" s="167">
        <f>Tabela5[[#This Row],[Kraj]]</f>
        <v>0</v>
      </c>
      <c r="AY43" s="195" t="str">
        <f t="shared" si="6"/>
        <v>INTER CARGO</v>
      </c>
      <c r="AZ43" s="168">
        <f>Tabela5[[#This Row],[Seria]]</f>
        <v>0</v>
      </c>
      <c r="BA43" s="197">
        <f t="shared" si="7"/>
        <v>3</v>
      </c>
      <c r="BB43" s="197">
        <f t="shared" si="8"/>
        <v>3</v>
      </c>
      <c r="BC43" s="197">
        <f t="shared" si="9"/>
        <v>6</v>
      </c>
      <c r="BD43" s="197">
        <f t="shared" si="10"/>
        <v>2</v>
      </c>
      <c r="BE43" s="169">
        <f>Tabela5[[#This Row],[Długość '[m']]]</f>
        <v>0</v>
      </c>
      <c r="BF43" s="170">
        <f>Tabela5[[#This Row],[Masa ładunku '[t']]]</f>
        <v>0</v>
      </c>
      <c r="BG43" s="169">
        <f>Tabela5[[#This Row],[Tara '[t']]]</f>
        <v>0</v>
      </c>
      <c r="BH43" s="171">
        <f>Tabela5[[#This Row],[Masa hamowania '[t']]]</f>
        <v>0</v>
      </c>
      <c r="BI43" s="46">
        <f t="shared" si="4"/>
        <v>0</v>
      </c>
      <c r="BJ43" s="201" t="str">
        <f t="shared" si="18"/>
        <v>PETROVICE U KARVINE</v>
      </c>
      <c r="BK43" s="201" t="str">
        <f t="shared" si="18"/>
        <v>DĄBROWA GÓRN.TOW.</v>
      </c>
      <c r="BL43" s="225">
        <f>Tabela5[[#This Row],[Towar]]</f>
        <v>0</v>
      </c>
    </row>
    <row r="44" spans="1:64" ht="29.25" thickBot="1" x14ac:dyDescent="0.25">
      <c r="A44" s="175">
        <v>24</v>
      </c>
      <c r="B44" s="166">
        <f>Tabela5[[#This Row],[Nr pojazdu]]</f>
        <v>0</v>
      </c>
      <c r="C44" s="241" t="str">
        <f t="shared" si="14"/>
        <v>0</v>
      </c>
      <c r="D44" s="241" t="str">
        <f t="shared" si="14"/>
        <v/>
      </c>
      <c r="E44" s="241" t="str">
        <f t="shared" si="14"/>
        <v/>
      </c>
      <c r="F44" s="241" t="str">
        <f t="shared" si="14"/>
        <v/>
      </c>
      <c r="G44" s="241" t="str">
        <f t="shared" si="14"/>
        <v/>
      </c>
      <c r="H44" s="241" t="str">
        <f t="shared" si="14"/>
        <v/>
      </c>
      <c r="I44" s="241" t="str">
        <f t="shared" si="14"/>
        <v/>
      </c>
      <c r="J44" s="241" t="str">
        <f t="shared" si="14"/>
        <v/>
      </c>
      <c r="K44" s="241" t="str">
        <f t="shared" si="14"/>
        <v/>
      </c>
      <c r="L44" s="241" t="str">
        <f t="shared" si="14"/>
        <v/>
      </c>
      <c r="M44" s="242" t="str">
        <f t="shared" si="14"/>
        <v/>
      </c>
      <c r="N44" s="243" t="e">
        <f t="shared" si="11"/>
        <v>#VALUE!</v>
      </c>
      <c r="O44" s="242">
        <f t="shared" si="15"/>
        <v>0</v>
      </c>
      <c r="P44" s="242" t="e">
        <f t="shared" si="15"/>
        <v>#VALUE!</v>
      </c>
      <c r="Q44" s="242" t="e">
        <f t="shared" si="15"/>
        <v>#VALUE!</v>
      </c>
      <c r="R44" s="242" t="e">
        <f t="shared" si="15"/>
        <v>#VALUE!</v>
      </c>
      <c r="S44" s="244" t="e">
        <f t="shared" si="15"/>
        <v>#VALUE!</v>
      </c>
      <c r="T44" s="244" t="e">
        <f t="shared" si="15"/>
        <v>#VALUE!</v>
      </c>
      <c r="U44" s="244" t="e">
        <f t="shared" si="15"/>
        <v>#VALUE!</v>
      </c>
      <c r="V44" s="242" t="e">
        <f t="shared" si="15"/>
        <v>#VALUE!</v>
      </c>
      <c r="W44" s="242" t="e">
        <f t="shared" si="15"/>
        <v>#VALUE!</v>
      </c>
      <c r="X44" s="242" t="e">
        <f t="shared" si="15"/>
        <v>#VALUE!</v>
      </c>
      <c r="Y44" s="242" t="e">
        <f t="shared" si="15"/>
        <v>#VALUE!</v>
      </c>
      <c r="Z44" s="242">
        <f t="shared" si="16"/>
        <v>0</v>
      </c>
      <c r="AA44" s="242" t="e">
        <f t="shared" si="16"/>
        <v>#VALUE!</v>
      </c>
      <c r="AB44" s="244" t="e">
        <f t="shared" si="16"/>
        <v>#VALUE!</v>
      </c>
      <c r="AC44" s="242" t="e">
        <f t="shared" si="16"/>
        <v>#VALUE!</v>
      </c>
      <c r="AD44" s="242" t="e">
        <f t="shared" si="16"/>
        <v>#VALUE!</v>
      </c>
      <c r="AE44" s="242" t="e">
        <f t="shared" si="16"/>
        <v>#VALUE!</v>
      </c>
      <c r="AF44" s="245" t="e">
        <f t="shared" si="16"/>
        <v>#VALUE!</v>
      </c>
      <c r="AG44" s="242" t="e">
        <f t="shared" si="16"/>
        <v>#VALUE!</v>
      </c>
      <c r="AH44" s="242" t="e">
        <f t="shared" si="16"/>
        <v>#VALUE!</v>
      </c>
      <c r="AI44" s="242" t="e">
        <f t="shared" si="16"/>
        <v>#VALUE!</v>
      </c>
      <c r="AJ44" s="245" t="e">
        <f t="shared" si="16"/>
        <v>#VALUE!</v>
      </c>
      <c r="AK44" s="242">
        <f t="shared" si="17"/>
        <v>0</v>
      </c>
      <c r="AL44" s="242" t="e">
        <f t="shared" si="17"/>
        <v>#VALUE!</v>
      </c>
      <c r="AM44" s="242" t="e">
        <f t="shared" si="17"/>
        <v>#VALUE!</v>
      </c>
      <c r="AN44" s="242" t="e">
        <f t="shared" si="17"/>
        <v>#VALUE!</v>
      </c>
      <c r="AO44" s="242" t="e">
        <f t="shared" si="17"/>
        <v>#VALUE!</v>
      </c>
      <c r="AP44" s="245" t="e">
        <f t="shared" si="17"/>
        <v>#VALUE!</v>
      </c>
      <c r="AQ44" s="242" t="e">
        <f t="shared" si="17"/>
        <v>#VALUE!</v>
      </c>
      <c r="AR44" s="242" t="e">
        <f t="shared" si="17"/>
        <v>#VALUE!</v>
      </c>
      <c r="AS44" s="242" t="e">
        <f t="shared" si="17"/>
        <v>#VALUE!</v>
      </c>
      <c r="AT44" s="242" t="e">
        <f t="shared" si="17"/>
        <v>#VALUE!</v>
      </c>
      <c r="AU44" s="245" t="e">
        <f t="shared" si="17"/>
        <v>#VALUE!</v>
      </c>
      <c r="AV44" s="242" t="e">
        <f t="shared" si="12"/>
        <v>#VALUE!</v>
      </c>
      <c r="AW44" s="243" t="e">
        <f t="shared" si="13"/>
        <v>#VALUE!</v>
      </c>
      <c r="AX44" s="167">
        <f>Tabela5[[#This Row],[Kraj]]</f>
        <v>0</v>
      </c>
      <c r="AY44" s="195" t="str">
        <f t="shared" si="6"/>
        <v>INTER CARGO</v>
      </c>
      <c r="AZ44" s="168">
        <f>Tabela5[[#This Row],[Seria]]</f>
        <v>0</v>
      </c>
      <c r="BA44" s="197">
        <f t="shared" si="7"/>
        <v>3</v>
      </c>
      <c r="BB44" s="197">
        <f t="shared" si="8"/>
        <v>3</v>
      </c>
      <c r="BC44" s="197">
        <f t="shared" si="9"/>
        <v>6</v>
      </c>
      <c r="BD44" s="197">
        <f t="shared" si="10"/>
        <v>2</v>
      </c>
      <c r="BE44" s="169">
        <f>Tabela5[[#This Row],[Długość '[m']]]</f>
        <v>0</v>
      </c>
      <c r="BF44" s="170">
        <f>Tabela5[[#This Row],[Masa ładunku '[t']]]</f>
        <v>0</v>
      </c>
      <c r="BG44" s="169">
        <f>Tabela5[[#This Row],[Tara '[t']]]</f>
        <v>0</v>
      </c>
      <c r="BH44" s="171">
        <f>Tabela5[[#This Row],[Masa hamowania '[t']]]</f>
        <v>0</v>
      </c>
      <c r="BI44" s="46">
        <f t="shared" si="4"/>
        <v>0</v>
      </c>
      <c r="BJ44" s="201" t="str">
        <f t="shared" si="18"/>
        <v>PETROVICE U KARVINE</v>
      </c>
      <c r="BK44" s="201" t="str">
        <f t="shared" si="18"/>
        <v>DĄBROWA GÓRN.TOW.</v>
      </c>
      <c r="BL44" s="225">
        <f>Tabela5[[#This Row],[Towar]]</f>
        <v>0</v>
      </c>
    </row>
    <row r="45" spans="1:64" ht="29.25" thickBot="1" x14ac:dyDescent="0.25">
      <c r="A45" s="175">
        <v>25</v>
      </c>
      <c r="B45" s="166">
        <f>Tabela5[[#This Row],[Nr pojazdu]]</f>
        <v>0</v>
      </c>
      <c r="C45" s="241" t="str">
        <f t="shared" si="14"/>
        <v>0</v>
      </c>
      <c r="D45" s="241" t="str">
        <f t="shared" si="14"/>
        <v/>
      </c>
      <c r="E45" s="241" t="str">
        <f t="shared" si="14"/>
        <v/>
      </c>
      <c r="F45" s="241" t="str">
        <f t="shared" si="14"/>
        <v/>
      </c>
      <c r="G45" s="241" t="str">
        <f t="shared" si="14"/>
        <v/>
      </c>
      <c r="H45" s="241" t="str">
        <f t="shared" si="14"/>
        <v/>
      </c>
      <c r="I45" s="241" t="str">
        <f t="shared" si="14"/>
        <v/>
      </c>
      <c r="J45" s="241" t="str">
        <f t="shared" si="14"/>
        <v/>
      </c>
      <c r="K45" s="241" t="str">
        <f t="shared" si="14"/>
        <v/>
      </c>
      <c r="L45" s="241" t="str">
        <f t="shared" si="14"/>
        <v/>
      </c>
      <c r="M45" s="242" t="str">
        <f t="shared" si="14"/>
        <v/>
      </c>
      <c r="N45" s="243" t="e">
        <f t="shared" si="11"/>
        <v>#VALUE!</v>
      </c>
      <c r="O45" s="242">
        <f t="shared" si="15"/>
        <v>0</v>
      </c>
      <c r="P45" s="242" t="e">
        <f t="shared" si="15"/>
        <v>#VALUE!</v>
      </c>
      <c r="Q45" s="242" t="e">
        <f t="shared" si="15"/>
        <v>#VALUE!</v>
      </c>
      <c r="R45" s="242" t="e">
        <f t="shared" si="15"/>
        <v>#VALUE!</v>
      </c>
      <c r="S45" s="244" t="e">
        <f t="shared" si="15"/>
        <v>#VALUE!</v>
      </c>
      <c r="T45" s="244" t="e">
        <f t="shared" si="15"/>
        <v>#VALUE!</v>
      </c>
      <c r="U45" s="244" t="e">
        <f t="shared" si="15"/>
        <v>#VALUE!</v>
      </c>
      <c r="V45" s="242" t="e">
        <f t="shared" si="15"/>
        <v>#VALUE!</v>
      </c>
      <c r="W45" s="242" t="e">
        <f t="shared" si="15"/>
        <v>#VALUE!</v>
      </c>
      <c r="X45" s="242" t="e">
        <f t="shared" si="15"/>
        <v>#VALUE!</v>
      </c>
      <c r="Y45" s="242" t="e">
        <f t="shared" si="15"/>
        <v>#VALUE!</v>
      </c>
      <c r="Z45" s="242">
        <f t="shared" si="16"/>
        <v>0</v>
      </c>
      <c r="AA45" s="242" t="e">
        <f t="shared" si="16"/>
        <v>#VALUE!</v>
      </c>
      <c r="AB45" s="244" t="e">
        <f t="shared" si="16"/>
        <v>#VALUE!</v>
      </c>
      <c r="AC45" s="242" t="e">
        <f t="shared" si="16"/>
        <v>#VALUE!</v>
      </c>
      <c r="AD45" s="242" t="e">
        <f t="shared" si="16"/>
        <v>#VALUE!</v>
      </c>
      <c r="AE45" s="242" t="e">
        <f t="shared" si="16"/>
        <v>#VALUE!</v>
      </c>
      <c r="AF45" s="245" t="e">
        <f t="shared" si="16"/>
        <v>#VALUE!</v>
      </c>
      <c r="AG45" s="242" t="e">
        <f t="shared" si="16"/>
        <v>#VALUE!</v>
      </c>
      <c r="AH45" s="242" t="e">
        <f t="shared" si="16"/>
        <v>#VALUE!</v>
      </c>
      <c r="AI45" s="242" t="e">
        <f t="shared" si="16"/>
        <v>#VALUE!</v>
      </c>
      <c r="AJ45" s="245" t="e">
        <f t="shared" si="16"/>
        <v>#VALUE!</v>
      </c>
      <c r="AK45" s="242">
        <f t="shared" si="17"/>
        <v>0</v>
      </c>
      <c r="AL45" s="242" t="e">
        <f t="shared" si="17"/>
        <v>#VALUE!</v>
      </c>
      <c r="AM45" s="242" t="e">
        <f t="shared" si="17"/>
        <v>#VALUE!</v>
      </c>
      <c r="AN45" s="242" t="e">
        <f t="shared" si="17"/>
        <v>#VALUE!</v>
      </c>
      <c r="AO45" s="242" t="e">
        <f t="shared" si="17"/>
        <v>#VALUE!</v>
      </c>
      <c r="AP45" s="245" t="e">
        <f t="shared" si="17"/>
        <v>#VALUE!</v>
      </c>
      <c r="AQ45" s="242" t="e">
        <f t="shared" si="17"/>
        <v>#VALUE!</v>
      </c>
      <c r="AR45" s="242" t="e">
        <f t="shared" si="17"/>
        <v>#VALUE!</v>
      </c>
      <c r="AS45" s="242" t="e">
        <f t="shared" si="17"/>
        <v>#VALUE!</v>
      </c>
      <c r="AT45" s="242" t="e">
        <f t="shared" si="17"/>
        <v>#VALUE!</v>
      </c>
      <c r="AU45" s="245" t="e">
        <f t="shared" si="17"/>
        <v>#VALUE!</v>
      </c>
      <c r="AV45" s="242" t="e">
        <f t="shared" si="12"/>
        <v>#VALUE!</v>
      </c>
      <c r="AW45" s="243" t="e">
        <f t="shared" si="13"/>
        <v>#VALUE!</v>
      </c>
      <c r="AX45" s="167">
        <f>Tabela5[[#This Row],[Kraj]]</f>
        <v>0</v>
      </c>
      <c r="AY45" s="195" t="str">
        <f t="shared" si="6"/>
        <v>INTER CARGO</v>
      </c>
      <c r="AZ45" s="168">
        <f>Tabela5[[#This Row],[Seria]]</f>
        <v>0</v>
      </c>
      <c r="BA45" s="197">
        <f t="shared" si="7"/>
        <v>3</v>
      </c>
      <c r="BB45" s="197">
        <f t="shared" si="8"/>
        <v>3</v>
      </c>
      <c r="BC45" s="197">
        <f t="shared" si="9"/>
        <v>6</v>
      </c>
      <c r="BD45" s="197">
        <f t="shared" si="10"/>
        <v>2</v>
      </c>
      <c r="BE45" s="169">
        <f>Tabela5[[#This Row],[Długość '[m']]]</f>
        <v>0</v>
      </c>
      <c r="BF45" s="170">
        <f>Tabela5[[#This Row],[Masa ładunku '[t']]]</f>
        <v>0</v>
      </c>
      <c r="BG45" s="169">
        <f>Tabela5[[#This Row],[Tara '[t']]]</f>
        <v>0</v>
      </c>
      <c r="BH45" s="171">
        <f>Tabela5[[#This Row],[Masa hamowania '[t']]]</f>
        <v>0</v>
      </c>
      <c r="BI45" s="46">
        <f t="shared" si="4"/>
        <v>0</v>
      </c>
      <c r="BJ45" s="201" t="str">
        <f t="shared" si="18"/>
        <v>PETROVICE U KARVINE</v>
      </c>
      <c r="BK45" s="201" t="str">
        <f t="shared" si="18"/>
        <v>DĄBROWA GÓRN.TOW.</v>
      </c>
      <c r="BL45" s="225">
        <f>Tabela5[[#This Row],[Towar]]</f>
        <v>0</v>
      </c>
    </row>
    <row r="46" spans="1:64" ht="29.25" thickBot="1" x14ac:dyDescent="0.25">
      <c r="A46" s="175">
        <v>26</v>
      </c>
      <c r="B46" s="166">
        <f>Tabela5[[#This Row],[Nr pojazdu]]</f>
        <v>0</v>
      </c>
      <c r="C46" s="241" t="str">
        <f t="shared" si="14"/>
        <v>0</v>
      </c>
      <c r="D46" s="241" t="str">
        <f t="shared" si="14"/>
        <v/>
      </c>
      <c r="E46" s="241" t="str">
        <f t="shared" si="14"/>
        <v/>
      </c>
      <c r="F46" s="241" t="str">
        <f t="shared" si="14"/>
        <v/>
      </c>
      <c r="G46" s="241" t="str">
        <f t="shared" si="14"/>
        <v/>
      </c>
      <c r="H46" s="241" t="str">
        <f t="shared" si="14"/>
        <v/>
      </c>
      <c r="I46" s="241" t="str">
        <f t="shared" si="14"/>
        <v/>
      </c>
      <c r="J46" s="241" t="str">
        <f t="shared" si="14"/>
        <v/>
      </c>
      <c r="K46" s="241" t="str">
        <f t="shared" si="14"/>
        <v/>
      </c>
      <c r="L46" s="241" t="str">
        <f t="shared" si="14"/>
        <v/>
      </c>
      <c r="M46" s="242" t="str">
        <f t="shared" si="14"/>
        <v/>
      </c>
      <c r="N46" s="243" t="e">
        <f t="shared" si="11"/>
        <v>#VALUE!</v>
      </c>
      <c r="O46" s="242">
        <f t="shared" si="15"/>
        <v>0</v>
      </c>
      <c r="P46" s="242" t="e">
        <f t="shared" si="15"/>
        <v>#VALUE!</v>
      </c>
      <c r="Q46" s="242" t="e">
        <f t="shared" si="15"/>
        <v>#VALUE!</v>
      </c>
      <c r="R46" s="242" t="e">
        <f t="shared" si="15"/>
        <v>#VALUE!</v>
      </c>
      <c r="S46" s="244" t="e">
        <f t="shared" si="15"/>
        <v>#VALUE!</v>
      </c>
      <c r="T46" s="244" t="e">
        <f t="shared" si="15"/>
        <v>#VALUE!</v>
      </c>
      <c r="U46" s="244" t="e">
        <f t="shared" si="15"/>
        <v>#VALUE!</v>
      </c>
      <c r="V46" s="242" t="e">
        <f t="shared" si="15"/>
        <v>#VALUE!</v>
      </c>
      <c r="W46" s="242" t="e">
        <f t="shared" si="15"/>
        <v>#VALUE!</v>
      </c>
      <c r="X46" s="242" t="e">
        <f t="shared" si="15"/>
        <v>#VALUE!</v>
      </c>
      <c r="Y46" s="242" t="e">
        <f t="shared" si="15"/>
        <v>#VALUE!</v>
      </c>
      <c r="Z46" s="242">
        <f t="shared" si="16"/>
        <v>0</v>
      </c>
      <c r="AA46" s="242" t="e">
        <f t="shared" si="16"/>
        <v>#VALUE!</v>
      </c>
      <c r="AB46" s="244" t="e">
        <f t="shared" si="16"/>
        <v>#VALUE!</v>
      </c>
      <c r="AC46" s="242" t="e">
        <f t="shared" si="16"/>
        <v>#VALUE!</v>
      </c>
      <c r="AD46" s="242" t="e">
        <f t="shared" si="16"/>
        <v>#VALUE!</v>
      </c>
      <c r="AE46" s="242" t="e">
        <f t="shared" si="16"/>
        <v>#VALUE!</v>
      </c>
      <c r="AF46" s="245" t="e">
        <f t="shared" si="16"/>
        <v>#VALUE!</v>
      </c>
      <c r="AG46" s="242" t="e">
        <f t="shared" si="16"/>
        <v>#VALUE!</v>
      </c>
      <c r="AH46" s="242" t="e">
        <f t="shared" si="16"/>
        <v>#VALUE!</v>
      </c>
      <c r="AI46" s="242" t="e">
        <f t="shared" si="16"/>
        <v>#VALUE!</v>
      </c>
      <c r="AJ46" s="245" t="e">
        <f t="shared" si="16"/>
        <v>#VALUE!</v>
      </c>
      <c r="AK46" s="242">
        <f t="shared" si="17"/>
        <v>0</v>
      </c>
      <c r="AL46" s="242" t="e">
        <f t="shared" si="17"/>
        <v>#VALUE!</v>
      </c>
      <c r="AM46" s="242" t="e">
        <f t="shared" si="17"/>
        <v>#VALUE!</v>
      </c>
      <c r="AN46" s="242" t="e">
        <f t="shared" si="17"/>
        <v>#VALUE!</v>
      </c>
      <c r="AO46" s="242" t="e">
        <f t="shared" si="17"/>
        <v>#VALUE!</v>
      </c>
      <c r="AP46" s="245" t="e">
        <f t="shared" si="17"/>
        <v>#VALUE!</v>
      </c>
      <c r="AQ46" s="242" t="e">
        <f t="shared" si="17"/>
        <v>#VALUE!</v>
      </c>
      <c r="AR46" s="242" t="e">
        <f t="shared" si="17"/>
        <v>#VALUE!</v>
      </c>
      <c r="AS46" s="242" t="e">
        <f t="shared" si="17"/>
        <v>#VALUE!</v>
      </c>
      <c r="AT46" s="242" t="e">
        <f t="shared" si="17"/>
        <v>#VALUE!</v>
      </c>
      <c r="AU46" s="245" t="e">
        <f t="shared" si="17"/>
        <v>#VALUE!</v>
      </c>
      <c r="AV46" s="242" t="e">
        <f t="shared" si="12"/>
        <v>#VALUE!</v>
      </c>
      <c r="AW46" s="243" t="e">
        <f t="shared" si="13"/>
        <v>#VALUE!</v>
      </c>
      <c r="AX46" s="167">
        <f>Tabela5[[#This Row],[Kraj]]</f>
        <v>0</v>
      </c>
      <c r="AY46" s="195" t="str">
        <f t="shared" si="6"/>
        <v>INTER CARGO</v>
      </c>
      <c r="AZ46" s="168">
        <f>Tabela5[[#This Row],[Seria]]</f>
        <v>0</v>
      </c>
      <c r="BA46" s="197">
        <f t="shared" si="7"/>
        <v>3</v>
      </c>
      <c r="BB46" s="197">
        <f t="shared" si="8"/>
        <v>3</v>
      </c>
      <c r="BC46" s="197">
        <f t="shared" si="9"/>
        <v>6</v>
      </c>
      <c r="BD46" s="197">
        <f t="shared" si="10"/>
        <v>2</v>
      </c>
      <c r="BE46" s="169">
        <f>Tabela5[[#This Row],[Długość '[m']]]</f>
        <v>0</v>
      </c>
      <c r="BF46" s="170">
        <f>Tabela5[[#This Row],[Masa ładunku '[t']]]</f>
        <v>0</v>
      </c>
      <c r="BG46" s="169">
        <f>Tabela5[[#This Row],[Tara '[t']]]</f>
        <v>0</v>
      </c>
      <c r="BH46" s="171">
        <f>Tabela5[[#This Row],[Masa hamowania '[t']]]</f>
        <v>0</v>
      </c>
      <c r="BI46" s="46">
        <f t="shared" si="4"/>
        <v>0</v>
      </c>
      <c r="BJ46" s="201" t="str">
        <f t="shared" si="18"/>
        <v>PETROVICE U KARVINE</v>
      </c>
      <c r="BK46" s="201" t="str">
        <f t="shared" si="18"/>
        <v>DĄBROWA GÓRN.TOW.</v>
      </c>
      <c r="BL46" s="225">
        <f>Tabela5[[#This Row],[Towar]]</f>
        <v>0</v>
      </c>
    </row>
    <row r="47" spans="1:64" ht="29.25" thickBot="1" x14ac:dyDescent="0.25">
      <c r="A47" s="175">
        <v>27</v>
      </c>
      <c r="B47" s="166">
        <f>Tabela5[[#This Row],[Nr pojazdu]]</f>
        <v>0</v>
      </c>
      <c r="C47" s="241" t="str">
        <f t="shared" si="14"/>
        <v>0</v>
      </c>
      <c r="D47" s="241" t="str">
        <f t="shared" si="14"/>
        <v/>
      </c>
      <c r="E47" s="241" t="str">
        <f t="shared" si="14"/>
        <v/>
      </c>
      <c r="F47" s="241" t="str">
        <f t="shared" si="14"/>
        <v/>
      </c>
      <c r="G47" s="241" t="str">
        <f t="shared" si="14"/>
        <v/>
      </c>
      <c r="H47" s="241" t="str">
        <f t="shared" si="14"/>
        <v/>
      </c>
      <c r="I47" s="241" t="str">
        <f t="shared" si="14"/>
        <v/>
      </c>
      <c r="J47" s="241" t="str">
        <f t="shared" si="14"/>
        <v/>
      </c>
      <c r="K47" s="241" t="str">
        <f t="shared" si="14"/>
        <v/>
      </c>
      <c r="L47" s="241" t="str">
        <f t="shared" si="14"/>
        <v/>
      </c>
      <c r="M47" s="242" t="str">
        <f t="shared" si="14"/>
        <v/>
      </c>
      <c r="N47" s="243" t="e">
        <f t="shared" si="11"/>
        <v>#VALUE!</v>
      </c>
      <c r="O47" s="242">
        <f t="shared" si="15"/>
        <v>0</v>
      </c>
      <c r="P47" s="242" t="e">
        <f t="shared" si="15"/>
        <v>#VALUE!</v>
      </c>
      <c r="Q47" s="242" t="e">
        <f t="shared" si="15"/>
        <v>#VALUE!</v>
      </c>
      <c r="R47" s="242" t="e">
        <f t="shared" si="15"/>
        <v>#VALUE!</v>
      </c>
      <c r="S47" s="244" t="e">
        <f t="shared" si="15"/>
        <v>#VALUE!</v>
      </c>
      <c r="T47" s="244" t="e">
        <f t="shared" si="15"/>
        <v>#VALUE!</v>
      </c>
      <c r="U47" s="244" t="e">
        <f t="shared" si="15"/>
        <v>#VALUE!</v>
      </c>
      <c r="V47" s="242" t="e">
        <f t="shared" si="15"/>
        <v>#VALUE!</v>
      </c>
      <c r="W47" s="242" t="e">
        <f t="shared" si="15"/>
        <v>#VALUE!</v>
      </c>
      <c r="X47" s="242" t="e">
        <f t="shared" si="15"/>
        <v>#VALUE!</v>
      </c>
      <c r="Y47" s="242" t="e">
        <f t="shared" si="15"/>
        <v>#VALUE!</v>
      </c>
      <c r="Z47" s="242">
        <f t="shared" si="16"/>
        <v>0</v>
      </c>
      <c r="AA47" s="242" t="e">
        <f t="shared" si="16"/>
        <v>#VALUE!</v>
      </c>
      <c r="AB47" s="244" t="e">
        <f t="shared" si="16"/>
        <v>#VALUE!</v>
      </c>
      <c r="AC47" s="242" t="e">
        <f t="shared" si="16"/>
        <v>#VALUE!</v>
      </c>
      <c r="AD47" s="242" t="e">
        <f t="shared" si="16"/>
        <v>#VALUE!</v>
      </c>
      <c r="AE47" s="242" t="e">
        <f t="shared" si="16"/>
        <v>#VALUE!</v>
      </c>
      <c r="AF47" s="245" t="e">
        <f t="shared" si="16"/>
        <v>#VALUE!</v>
      </c>
      <c r="AG47" s="242" t="e">
        <f t="shared" si="16"/>
        <v>#VALUE!</v>
      </c>
      <c r="AH47" s="242" t="e">
        <f t="shared" si="16"/>
        <v>#VALUE!</v>
      </c>
      <c r="AI47" s="242" t="e">
        <f t="shared" si="16"/>
        <v>#VALUE!</v>
      </c>
      <c r="AJ47" s="245" t="e">
        <f t="shared" si="16"/>
        <v>#VALUE!</v>
      </c>
      <c r="AK47" s="242">
        <f t="shared" si="17"/>
        <v>0</v>
      </c>
      <c r="AL47" s="242" t="e">
        <f t="shared" si="17"/>
        <v>#VALUE!</v>
      </c>
      <c r="AM47" s="242" t="e">
        <f t="shared" si="17"/>
        <v>#VALUE!</v>
      </c>
      <c r="AN47" s="242" t="e">
        <f t="shared" si="17"/>
        <v>#VALUE!</v>
      </c>
      <c r="AO47" s="242" t="e">
        <f t="shared" si="17"/>
        <v>#VALUE!</v>
      </c>
      <c r="AP47" s="245" t="e">
        <f t="shared" si="17"/>
        <v>#VALUE!</v>
      </c>
      <c r="AQ47" s="242" t="e">
        <f t="shared" si="17"/>
        <v>#VALUE!</v>
      </c>
      <c r="AR47" s="242" t="e">
        <f t="shared" si="17"/>
        <v>#VALUE!</v>
      </c>
      <c r="AS47" s="242" t="e">
        <f t="shared" si="17"/>
        <v>#VALUE!</v>
      </c>
      <c r="AT47" s="242" t="e">
        <f t="shared" si="17"/>
        <v>#VALUE!</v>
      </c>
      <c r="AU47" s="245" t="e">
        <f t="shared" si="17"/>
        <v>#VALUE!</v>
      </c>
      <c r="AV47" s="242" t="e">
        <f t="shared" si="12"/>
        <v>#VALUE!</v>
      </c>
      <c r="AW47" s="243" t="e">
        <f t="shared" si="13"/>
        <v>#VALUE!</v>
      </c>
      <c r="AX47" s="167">
        <f>Tabela5[[#This Row],[Kraj]]</f>
        <v>0</v>
      </c>
      <c r="AY47" s="195" t="str">
        <f t="shared" si="6"/>
        <v>INTER CARGO</v>
      </c>
      <c r="AZ47" s="168">
        <f>Tabela5[[#This Row],[Seria]]</f>
        <v>0</v>
      </c>
      <c r="BA47" s="197">
        <f t="shared" si="7"/>
        <v>3</v>
      </c>
      <c r="BB47" s="197">
        <f t="shared" si="8"/>
        <v>3</v>
      </c>
      <c r="BC47" s="197">
        <f t="shared" si="9"/>
        <v>6</v>
      </c>
      <c r="BD47" s="197">
        <f t="shared" si="10"/>
        <v>2</v>
      </c>
      <c r="BE47" s="169">
        <f>Tabela5[[#This Row],[Długość '[m']]]</f>
        <v>0</v>
      </c>
      <c r="BF47" s="170">
        <f>Tabela5[[#This Row],[Masa ładunku '[t']]]</f>
        <v>0</v>
      </c>
      <c r="BG47" s="169">
        <f>Tabela5[[#This Row],[Tara '[t']]]</f>
        <v>0</v>
      </c>
      <c r="BH47" s="171">
        <f>Tabela5[[#This Row],[Masa hamowania '[t']]]</f>
        <v>0</v>
      </c>
      <c r="BI47" s="46">
        <f t="shared" si="4"/>
        <v>0</v>
      </c>
      <c r="BJ47" s="201" t="str">
        <f t="shared" si="18"/>
        <v>PETROVICE U KARVINE</v>
      </c>
      <c r="BK47" s="201" t="str">
        <f t="shared" si="18"/>
        <v>DĄBROWA GÓRN.TOW.</v>
      </c>
      <c r="BL47" s="225">
        <f>Tabela5[[#This Row],[Towar]]</f>
        <v>0</v>
      </c>
    </row>
    <row r="48" spans="1:64" ht="29.25" thickBot="1" x14ac:dyDescent="0.25">
      <c r="A48" s="175">
        <v>28</v>
      </c>
      <c r="B48" s="166">
        <f>Tabela5[[#This Row],[Nr pojazdu]]</f>
        <v>0</v>
      </c>
      <c r="C48" s="241" t="str">
        <f t="shared" si="14"/>
        <v>0</v>
      </c>
      <c r="D48" s="241" t="str">
        <f t="shared" si="14"/>
        <v/>
      </c>
      <c r="E48" s="241" t="str">
        <f t="shared" si="14"/>
        <v/>
      </c>
      <c r="F48" s="241" t="str">
        <f t="shared" si="14"/>
        <v/>
      </c>
      <c r="G48" s="241" t="str">
        <f t="shared" si="14"/>
        <v/>
      </c>
      <c r="H48" s="241" t="str">
        <f t="shared" si="14"/>
        <v/>
      </c>
      <c r="I48" s="241" t="str">
        <f t="shared" si="14"/>
        <v/>
      </c>
      <c r="J48" s="241" t="str">
        <f t="shared" si="14"/>
        <v/>
      </c>
      <c r="K48" s="241" t="str">
        <f t="shared" si="14"/>
        <v/>
      </c>
      <c r="L48" s="241" t="str">
        <f t="shared" si="14"/>
        <v/>
      </c>
      <c r="M48" s="242" t="str">
        <f t="shared" si="14"/>
        <v/>
      </c>
      <c r="N48" s="243" t="e">
        <f t="shared" si="11"/>
        <v>#VALUE!</v>
      </c>
      <c r="O48" s="242">
        <f t="shared" si="15"/>
        <v>0</v>
      </c>
      <c r="P48" s="242" t="e">
        <f t="shared" si="15"/>
        <v>#VALUE!</v>
      </c>
      <c r="Q48" s="242" t="e">
        <f t="shared" si="15"/>
        <v>#VALUE!</v>
      </c>
      <c r="R48" s="242" t="e">
        <f t="shared" si="15"/>
        <v>#VALUE!</v>
      </c>
      <c r="S48" s="244" t="e">
        <f t="shared" si="15"/>
        <v>#VALUE!</v>
      </c>
      <c r="T48" s="244" t="e">
        <f t="shared" si="15"/>
        <v>#VALUE!</v>
      </c>
      <c r="U48" s="244" t="e">
        <f t="shared" si="15"/>
        <v>#VALUE!</v>
      </c>
      <c r="V48" s="242" t="e">
        <f t="shared" si="15"/>
        <v>#VALUE!</v>
      </c>
      <c r="W48" s="242" t="e">
        <f t="shared" si="15"/>
        <v>#VALUE!</v>
      </c>
      <c r="X48" s="242" t="e">
        <f t="shared" si="15"/>
        <v>#VALUE!</v>
      </c>
      <c r="Y48" s="242" t="e">
        <f t="shared" si="15"/>
        <v>#VALUE!</v>
      </c>
      <c r="Z48" s="242">
        <f t="shared" si="16"/>
        <v>0</v>
      </c>
      <c r="AA48" s="242" t="e">
        <f t="shared" si="16"/>
        <v>#VALUE!</v>
      </c>
      <c r="AB48" s="244" t="e">
        <f t="shared" si="16"/>
        <v>#VALUE!</v>
      </c>
      <c r="AC48" s="242" t="e">
        <f t="shared" si="16"/>
        <v>#VALUE!</v>
      </c>
      <c r="AD48" s="242" t="e">
        <f t="shared" si="16"/>
        <v>#VALUE!</v>
      </c>
      <c r="AE48" s="242" t="e">
        <f t="shared" si="16"/>
        <v>#VALUE!</v>
      </c>
      <c r="AF48" s="245" t="e">
        <f t="shared" si="16"/>
        <v>#VALUE!</v>
      </c>
      <c r="AG48" s="242" t="e">
        <f t="shared" si="16"/>
        <v>#VALUE!</v>
      </c>
      <c r="AH48" s="242" t="e">
        <f t="shared" si="16"/>
        <v>#VALUE!</v>
      </c>
      <c r="AI48" s="242" t="e">
        <f t="shared" si="16"/>
        <v>#VALUE!</v>
      </c>
      <c r="AJ48" s="245" t="e">
        <f t="shared" si="16"/>
        <v>#VALUE!</v>
      </c>
      <c r="AK48" s="242">
        <f t="shared" si="17"/>
        <v>0</v>
      </c>
      <c r="AL48" s="242" t="e">
        <f t="shared" si="17"/>
        <v>#VALUE!</v>
      </c>
      <c r="AM48" s="242" t="e">
        <f t="shared" si="17"/>
        <v>#VALUE!</v>
      </c>
      <c r="AN48" s="242" t="e">
        <f t="shared" si="17"/>
        <v>#VALUE!</v>
      </c>
      <c r="AO48" s="242" t="e">
        <f t="shared" si="17"/>
        <v>#VALUE!</v>
      </c>
      <c r="AP48" s="245" t="e">
        <f t="shared" si="17"/>
        <v>#VALUE!</v>
      </c>
      <c r="AQ48" s="242" t="e">
        <f t="shared" si="17"/>
        <v>#VALUE!</v>
      </c>
      <c r="AR48" s="242" t="e">
        <f t="shared" si="17"/>
        <v>#VALUE!</v>
      </c>
      <c r="AS48" s="242" t="e">
        <f t="shared" si="17"/>
        <v>#VALUE!</v>
      </c>
      <c r="AT48" s="242" t="e">
        <f t="shared" si="17"/>
        <v>#VALUE!</v>
      </c>
      <c r="AU48" s="245" t="e">
        <f t="shared" si="17"/>
        <v>#VALUE!</v>
      </c>
      <c r="AV48" s="242" t="e">
        <f t="shared" si="12"/>
        <v>#VALUE!</v>
      </c>
      <c r="AW48" s="243" t="e">
        <f t="shared" si="13"/>
        <v>#VALUE!</v>
      </c>
      <c r="AX48" s="167">
        <f>Tabela5[[#This Row],[Kraj]]</f>
        <v>0</v>
      </c>
      <c r="AY48" s="195" t="str">
        <f t="shared" si="6"/>
        <v>INTER CARGO</v>
      </c>
      <c r="AZ48" s="168">
        <f>Tabela5[[#This Row],[Seria]]</f>
        <v>0</v>
      </c>
      <c r="BA48" s="197">
        <f t="shared" si="7"/>
        <v>3</v>
      </c>
      <c r="BB48" s="197">
        <f t="shared" si="8"/>
        <v>3</v>
      </c>
      <c r="BC48" s="197">
        <f t="shared" si="9"/>
        <v>6</v>
      </c>
      <c r="BD48" s="197">
        <f t="shared" si="10"/>
        <v>2</v>
      </c>
      <c r="BE48" s="169">
        <f>Tabela5[[#This Row],[Długość '[m']]]</f>
        <v>0</v>
      </c>
      <c r="BF48" s="170">
        <f>Tabela5[[#This Row],[Masa ładunku '[t']]]</f>
        <v>0</v>
      </c>
      <c r="BG48" s="169">
        <f>Tabela5[[#This Row],[Tara '[t']]]</f>
        <v>0</v>
      </c>
      <c r="BH48" s="171">
        <f>Tabela5[[#This Row],[Masa hamowania '[t']]]</f>
        <v>0</v>
      </c>
      <c r="BI48" s="46">
        <f t="shared" si="4"/>
        <v>0</v>
      </c>
      <c r="BJ48" s="201" t="str">
        <f t="shared" si="18"/>
        <v>PETROVICE U KARVINE</v>
      </c>
      <c r="BK48" s="201" t="str">
        <f t="shared" si="18"/>
        <v>DĄBROWA GÓRN.TOW.</v>
      </c>
      <c r="BL48" s="225">
        <f>Tabela5[[#This Row],[Towar]]</f>
        <v>0</v>
      </c>
    </row>
    <row r="49" spans="1:64" ht="29.25" thickBot="1" x14ac:dyDescent="0.25">
      <c r="A49" s="175">
        <v>29</v>
      </c>
      <c r="B49" s="166">
        <f>Tabela5[[#This Row],[Nr pojazdu]]</f>
        <v>0</v>
      </c>
      <c r="C49" s="241" t="str">
        <f t="shared" si="14"/>
        <v>0</v>
      </c>
      <c r="D49" s="241" t="str">
        <f t="shared" si="14"/>
        <v/>
      </c>
      <c r="E49" s="241" t="str">
        <f t="shared" si="14"/>
        <v/>
      </c>
      <c r="F49" s="241" t="str">
        <f t="shared" si="14"/>
        <v/>
      </c>
      <c r="G49" s="241" t="str">
        <f t="shared" si="14"/>
        <v/>
      </c>
      <c r="H49" s="241" t="str">
        <f t="shared" si="14"/>
        <v/>
      </c>
      <c r="I49" s="241" t="str">
        <f t="shared" si="14"/>
        <v/>
      </c>
      <c r="J49" s="241" t="str">
        <f t="shared" si="14"/>
        <v/>
      </c>
      <c r="K49" s="241" t="str">
        <f t="shared" si="14"/>
        <v/>
      </c>
      <c r="L49" s="241" t="str">
        <f t="shared" si="14"/>
        <v/>
      </c>
      <c r="M49" s="242" t="str">
        <f t="shared" si="14"/>
        <v/>
      </c>
      <c r="N49" s="243" t="e">
        <f t="shared" si="11"/>
        <v>#VALUE!</v>
      </c>
      <c r="O49" s="242">
        <f t="shared" si="15"/>
        <v>0</v>
      </c>
      <c r="P49" s="242" t="e">
        <f t="shared" si="15"/>
        <v>#VALUE!</v>
      </c>
      <c r="Q49" s="242" t="e">
        <f t="shared" si="15"/>
        <v>#VALUE!</v>
      </c>
      <c r="R49" s="242" t="e">
        <f t="shared" si="15"/>
        <v>#VALUE!</v>
      </c>
      <c r="S49" s="244" t="e">
        <f t="shared" si="15"/>
        <v>#VALUE!</v>
      </c>
      <c r="T49" s="244" t="e">
        <f t="shared" si="15"/>
        <v>#VALUE!</v>
      </c>
      <c r="U49" s="244" t="e">
        <f t="shared" si="15"/>
        <v>#VALUE!</v>
      </c>
      <c r="V49" s="242" t="e">
        <f t="shared" si="15"/>
        <v>#VALUE!</v>
      </c>
      <c r="W49" s="242" t="e">
        <f t="shared" si="15"/>
        <v>#VALUE!</v>
      </c>
      <c r="X49" s="242" t="e">
        <f t="shared" si="15"/>
        <v>#VALUE!</v>
      </c>
      <c r="Y49" s="242" t="e">
        <f t="shared" si="15"/>
        <v>#VALUE!</v>
      </c>
      <c r="Z49" s="242">
        <f t="shared" si="16"/>
        <v>0</v>
      </c>
      <c r="AA49" s="242" t="e">
        <f t="shared" si="16"/>
        <v>#VALUE!</v>
      </c>
      <c r="AB49" s="244" t="e">
        <f t="shared" si="16"/>
        <v>#VALUE!</v>
      </c>
      <c r="AC49" s="242" t="e">
        <f t="shared" si="16"/>
        <v>#VALUE!</v>
      </c>
      <c r="AD49" s="242" t="e">
        <f t="shared" si="16"/>
        <v>#VALUE!</v>
      </c>
      <c r="AE49" s="242" t="e">
        <f t="shared" si="16"/>
        <v>#VALUE!</v>
      </c>
      <c r="AF49" s="245" t="e">
        <f t="shared" si="16"/>
        <v>#VALUE!</v>
      </c>
      <c r="AG49" s="242" t="e">
        <f t="shared" si="16"/>
        <v>#VALUE!</v>
      </c>
      <c r="AH49" s="242" t="e">
        <f t="shared" si="16"/>
        <v>#VALUE!</v>
      </c>
      <c r="AI49" s="242" t="e">
        <f t="shared" si="16"/>
        <v>#VALUE!</v>
      </c>
      <c r="AJ49" s="245" t="e">
        <f t="shared" si="16"/>
        <v>#VALUE!</v>
      </c>
      <c r="AK49" s="242">
        <f t="shared" si="17"/>
        <v>0</v>
      </c>
      <c r="AL49" s="242" t="e">
        <f t="shared" si="17"/>
        <v>#VALUE!</v>
      </c>
      <c r="AM49" s="242" t="e">
        <f t="shared" si="17"/>
        <v>#VALUE!</v>
      </c>
      <c r="AN49" s="242" t="e">
        <f t="shared" si="17"/>
        <v>#VALUE!</v>
      </c>
      <c r="AO49" s="242" t="e">
        <f t="shared" si="17"/>
        <v>#VALUE!</v>
      </c>
      <c r="AP49" s="245" t="e">
        <f t="shared" si="17"/>
        <v>#VALUE!</v>
      </c>
      <c r="AQ49" s="242" t="e">
        <f t="shared" si="17"/>
        <v>#VALUE!</v>
      </c>
      <c r="AR49" s="242" t="e">
        <f t="shared" si="17"/>
        <v>#VALUE!</v>
      </c>
      <c r="AS49" s="242" t="e">
        <f t="shared" si="17"/>
        <v>#VALUE!</v>
      </c>
      <c r="AT49" s="242" t="e">
        <f t="shared" si="17"/>
        <v>#VALUE!</v>
      </c>
      <c r="AU49" s="245" t="e">
        <f t="shared" si="17"/>
        <v>#VALUE!</v>
      </c>
      <c r="AV49" s="242" t="e">
        <f t="shared" si="12"/>
        <v>#VALUE!</v>
      </c>
      <c r="AW49" s="243" t="e">
        <f t="shared" si="13"/>
        <v>#VALUE!</v>
      </c>
      <c r="AX49" s="167">
        <f>Tabela5[[#This Row],[Kraj]]</f>
        <v>0</v>
      </c>
      <c r="AY49" s="195" t="str">
        <f t="shared" si="6"/>
        <v>INTER CARGO</v>
      </c>
      <c r="AZ49" s="168">
        <f>Tabela5[[#This Row],[Seria]]</f>
        <v>0</v>
      </c>
      <c r="BA49" s="197">
        <f t="shared" si="7"/>
        <v>3</v>
      </c>
      <c r="BB49" s="197">
        <f t="shared" si="8"/>
        <v>3</v>
      </c>
      <c r="BC49" s="197">
        <f t="shared" si="9"/>
        <v>6</v>
      </c>
      <c r="BD49" s="197">
        <f t="shared" si="10"/>
        <v>2</v>
      </c>
      <c r="BE49" s="169">
        <f>Tabela5[[#This Row],[Długość '[m']]]</f>
        <v>0</v>
      </c>
      <c r="BF49" s="170">
        <f>Tabela5[[#This Row],[Masa ładunku '[t']]]</f>
        <v>0</v>
      </c>
      <c r="BG49" s="169">
        <f>Tabela5[[#This Row],[Tara '[t']]]</f>
        <v>0</v>
      </c>
      <c r="BH49" s="171">
        <f>Tabela5[[#This Row],[Masa hamowania '[t']]]</f>
        <v>0</v>
      </c>
      <c r="BI49" s="46">
        <f t="shared" si="4"/>
        <v>0</v>
      </c>
      <c r="BJ49" s="201" t="str">
        <f t="shared" ref="BJ49:BK49" si="19">BJ48</f>
        <v>PETROVICE U KARVINE</v>
      </c>
      <c r="BK49" s="201" t="str">
        <f t="shared" si="19"/>
        <v>DĄBROWA GÓRN.TOW.</v>
      </c>
      <c r="BL49" s="225">
        <f>Tabela5[[#This Row],[Towar]]</f>
        <v>0</v>
      </c>
    </row>
    <row r="50" spans="1:64" ht="29.25" thickBot="1" x14ac:dyDescent="0.25">
      <c r="A50" s="175">
        <v>30</v>
      </c>
      <c r="B50" s="166">
        <f>Tabela5[[#This Row],[Nr pojazdu]]</f>
        <v>0</v>
      </c>
      <c r="C50" s="241" t="str">
        <f t="shared" si="14"/>
        <v>0</v>
      </c>
      <c r="D50" s="241" t="str">
        <f t="shared" si="14"/>
        <v/>
      </c>
      <c r="E50" s="241" t="str">
        <f t="shared" si="14"/>
        <v/>
      </c>
      <c r="F50" s="241" t="str">
        <f t="shared" si="14"/>
        <v/>
      </c>
      <c r="G50" s="241" t="str">
        <f t="shared" si="14"/>
        <v/>
      </c>
      <c r="H50" s="241" t="str">
        <f t="shared" si="14"/>
        <v/>
      </c>
      <c r="I50" s="241" t="str">
        <f t="shared" si="14"/>
        <v/>
      </c>
      <c r="J50" s="241" t="str">
        <f t="shared" si="14"/>
        <v/>
      </c>
      <c r="K50" s="241" t="str">
        <f t="shared" si="14"/>
        <v/>
      </c>
      <c r="L50" s="241" t="str">
        <f t="shared" si="14"/>
        <v/>
      </c>
      <c r="M50" s="242" t="str">
        <f t="shared" si="14"/>
        <v/>
      </c>
      <c r="N50" s="243" t="e">
        <f t="shared" si="11"/>
        <v>#VALUE!</v>
      </c>
      <c r="O50" s="242">
        <f t="shared" si="15"/>
        <v>0</v>
      </c>
      <c r="P50" s="242" t="e">
        <f t="shared" si="15"/>
        <v>#VALUE!</v>
      </c>
      <c r="Q50" s="242" t="e">
        <f t="shared" si="15"/>
        <v>#VALUE!</v>
      </c>
      <c r="R50" s="242" t="e">
        <f t="shared" si="15"/>
        <v>#VALUE!</v>
      </c>
      <c r="S50" s="244" t="e">
        <f t="shared" si="15"/>
        <v>#VALUE!</v>
      </c>
      <c r="T50" s="244" t="e">
        <f t="shared" si="15"/>
        <v>#VALUE!</v>
      </c>
      <c r="U50" s="244" t="e">
        <f t="shared" si="15"/>
        <v>#VALUE!</v>
      </c>
      <c r="V50" s="242" t="e">
        <f t="shared" si="15"/>
        <v>#VALUE!</v>
      </c>
      <c r="W50" s="242" t="e">
        <f t="shared" si="15"/>
        <v>#VALUE!</v>
      </c>
      <c r="X50" s="242" t="e">
        <f t="shared" si="15"/>
        <v>#VALUE!</v>
      </c>
      <c r="Y50" s="242" t="e">
        <f t="shared" si="15"/>
        <v>#VALUE!</v>
      </c>
      <c r="Z50" s="242">
        <f t="shared" si="16"/>
        <v>0</v>
      </c>
      <c r="AA50" s="242" t="e">
        <f t="shared" si="16"/>
        <v>#VALUE!</v>
      </c>
      <c r="AB50" s="244" t="e">
        <f t="shared" si="16"/>
        <v>#VALUE!</v>
      </c>
      <c r="AC50" s="242" t="e">
        <f t="shared" si="16"/>
        <v>#VALUE!</v>
      </c>
      <c r="AD50" s="242" t="e">
        <f t="shared" si="16"/>
        <v>#VALUE!</v>
      </c>
      <c r="AE50" s="242" t="e">
        <f t="shared" si="16"/>
        <v>#VALUE!</v>
      </c>
      <c r="AF50" s="245" t="e">
        <f t="shared" si="16"/>
        <v>#VALUE!</v>
      </c>
      <c r="AG50" s="242" t="e">
        <f t="shared" si="16"/>
        <v>#VALUE!</v>
      </c>
      <c r="AH50" s="242" t="e">
        <f t="shared" si="16"/>
        <v>#VALUE!</v>
      </c>
      <c r="AI50" s="242" t="e">
        <f t="shared" si="16"/>
        <v>#VALUE!</v>
      </c>
      <c r="AJ50" s="245" t="e">
        <f t="shared" si="16"/>
        <v>#VALUE!</v>
      </c>
      <c r="AK50" s="242">
        <f t="shared" si="17"/>
        <v>0</v>
      </c>
      <c r="AL50" s="242" t="e">
        <f t="shared" si="17"/>
        <v>#VALUE!</v>
      </c>
      <c r="AM50" s="242" t="e">
        <f t="shared" si="17"/>
        <v>#VALUE!</v>
      </c>
      <c r="AN50" s="242" t="e">
        <f t="shared" si="17"/>
        <v>#VALUE!</v>
      </c>
      <c r="AO50" s="242" t="e">
        <f t="shared" si="17"/>
        <v>#VALUE!</v>
      </c>
      <c r="AP50" s="245" t="e">
        <f t="shared" si="17"/>
        <v>#VALUE!</v>
      </c>
      <c r="AQ50" s="242" t="e">
        <f t="shared" si="17"/>
        <v>#VALUE!</v>
      </c>
      <c r="AR50" s="242" t="e">
        <f t="shared" si="17"/>
        <v>#VALUE!</v>
      </c>
      <c r="AS50" s="242" t="e">
        <f t="shared" si="17"/>
        <v>#VALUE!</v>
      </c>
      <c r="AT50" s="242" t="e">
        <f t="shared" si="17"/>
        <v>#VALUE!</v>
      </c>
      <c r="AU50" s="245" t="e">
        <f t="shared" si="17"/>
        <v>#VALUE!</v>
      </c>
      <c r="AV50" s="242" t="e">
        <f t="shared" si="12"/>
        <v>#VALUE!</v>
      </c>
      <c r="AW50" s="243" t="e">
        <f t="shared" si="13"/>
        <v>#VALUE!</v>
      </c>
      <c r="AX50" s="167">
        <f>Tabela5[[#This Row],[Kraj]]</f>
        <v>0</v>
      </c>
      <c r="AY50" s="195" t="str">
        <f t="shared" si="6"/>
        <v>INTER CARGO</v>
      </c>
      <c r="AZ50" s="168">
        <f>Tabela5[[#This Row],[Seria]]</f>
        <v>0</v>
      </c>
      <c r="BA50" s="197">
        <f t="shared" si="7"/>
        <v>3</v>
      </c>
      <c r="BB50" s="197">
        <f t="shared" si="8"/>
        <v>3</v>
      </c>
      <c r="BC50" s="197">
        <f t="shared" si="9"/>
        <v>6</v>
      </c>
      <c r="BD50" s="197">
        <f t="shared" si="10"/>
        <v>2</v>
      </c>
      <c r="BE50" s="169">
        <f>Tabela5[[#This Row],[Długość '[m']]]</f>
        <v>0</v>
      </c>
      <c r="BF50" s="170">
        <f>Tabela5[[#This Row],[Masa ładunku '[t']]]</f>
        <v>0</v>
      </c>
      <c r="BG50" s="169">
        <f>Tabela5[[#This Row],[Tara '[t']]]</f>
        <v>0</v>
      </c>
      <c r="BH50" s="171">
        <f>Tabela5[[#This Row],[Masa hamowania '[t']]]</f>
        <v>0</v>
      </c>
      <c r="BI50" s="46">
        <f t="shared" si="4"/>
        <v>0</v>
      </c>
      <c r="BJ50" s="201" t="str">
        <f t="shared" ref="BJ50:BK50" si="20">BJ49</f>
        <v>PETROVICE U KARVINE</v>
      </c>
      <c r="BK50" s="201" t="str">
        <f t="shared" si="20"/>
        <v>DĄBROWA GÓRN.TOW.</v>
      </c>
      <c r="BL50" s="225">
        <f>Tabela5[[#This Row],[Towar]]</f>
        <v>0</v>
      </c>
    </row>
    <row r="51" spans="1:64" ht="29.25" thickBot="1" x14ac:dyDescent="0.25">
      <c r="A51" s="175">
        <v>31</v>
      </c>
      <c r="B51" s="166">
        <f>Tabela5[[#This Row],[Nr pojazdu]]</f>
        <v>0</v>
      </c>
      <c r="C51" s="241" t="str">
        <f t="shared" si="14"/>
        <v>0</v>
      </c>
      <c r="D51" s="241" t="str">
        <f t="shared" si="14"/>
        <v/>
      </c>
      <c r="E51" s="241" t="str">
        <f t="shared" si="14"/>
        <v/>
      </c>
      <c r="F51" s="241" t="str">
        <f t="shared" si="14"/>
        <v/>
      </c>
      <c r="G51" s="241" t="str">
        <f t="shared" si="14"/>
        <v/>
      </c>
      <c r="H51" s="241" t="str">
        <f t="shared" si="14"/>
        <v/>
      </c>
      <c r="I51" s="241" t="str">
        <f t="shared" si="14"/>
        <v/>
      </c>
      <c r="J51" s="241" t="str">
        <f t="shared" si="14"/>
        <v/>
      </c>
      <c r="K51" s="241" t="str">
        <f t="shared" si="14"/>
        <v/>
      </c>
      <c r="L51" s="241" t="str">
        <f t="shared" si="14"/>
        <v/>
      </c>
      <c r="M51" s="242" t="str">
        <f t="shared" si="14"/>
        <v/>
      </c>
      <c r="N51" s="243" t="e">
        <f t="shared" si="11"/>
        <v>#VALUE!</v>
      </c>
      <c r="O51" s="242">
        <f t="shared" si="15"/>
        <v>0</v>
      </c>
      <c r="P51" s="242" t="e">
        <f t="shared" si="15"/>
        <v>#VALUE!</v>
      </c>
      <c r="Q51" s="242" t="e">
        <f t="shared" si="15"/>
        <v>#VALUE!</v>
      </c>
      <c r="R51" s="242" t="e">
        <f t="shared" si="15"/>
        <v>#VALUE!</v>
      </c>
      <c r="S51" s="244" t="e">
        <f t="shared" si="15"/>
        <v>#VALUE!</v>
      </c>
      <c r="T51" s="244" t="e">
        <f t="shared" si="15"/>
        <v>#VALUE!</v>
      </c>
      <c r="U51" s="244" t="e">
        <f t="shared" si="15"/>
        <v>#VALUE!</v>
      </c>
      <c r="V51" s="242" t="e">
        <f t="shared" si="15"/>
        <v>#VALUE!</v>
      </c>
      <c r="W51" s="242" t="e">
        <f t="shared" si="15"/>
        <v>#VALUE!</v>
      </c>
      <c r="X51" s="242" t="e">
        <f t="shared" si="15"/>
        <v>#VALUE!</v>
      </c>
      <c r="Y51" s="242" t="e">
        <f t="shared" si="15"/>
        <v>#VALUE!</v>
      </c>
      <c r="Z51" s="242">
        <f t="shared" si="16"/>
        <v>0</v>
      </c>
      <c r="AA51" s="242" t="e">
        <f t="shared" si="16"/>
        <v>#VALUE!</v>
      </c>
      <c r="AB51" s="244" t="e">
        <f t="shared" si="16"/>
        <v>#VALUE!</v>
      </c>
      <c r="AC51" s="242" t="e">
        <f t="shared" si="16"/>
        <v>#VALUE!</v>
      </c>
      <c r="AD51" s="242" t="e">
        <f t="shared" si="16"/>
        <v>#VALUE!</v>
      </c>
      <c r="AE51" s="242" t="e">
        <f t="shared" si="16"/>
        <v>#VALUE!</v>
      </c>
      <c r="AF51" s="245" t="e">
        <f t="shared" si="16"/>
        <v>#VALUE!</v>
      </c>
      <c r="AG51" s="242" t="e">
        <f t="shared" si="16"/>
        <v>#VALUE!</v>
      </c>
      <c r="AH51" s="242" t="e">
        <f t="shared" si="16"/>
        <v>#VALUE!</v>
      </c>
      <c r="AI51" s="242" t="e">
        <f t="shared" si="16"/>
        <v>#VALUE!</v>
      </c>
      <c r="AJ51" s="245" t="e">
        <f t="shared" si="16"/>
        <v>#VALUE!</v>
      </c>
      <c r="AK51" s="242">
        <f t="shared" si="17"/>
        <v>0</v>
      </c>
      <c r="AL51" s="242" t="e">
        <f t="shared" si="17"/>
        <v>#VALUE!</v>
      </c>
      <c r="AM51" s="242" t="e">
        <f t="shared" si="17"/>
        <v>#VALUE!</v>
      </c>
      <c r="AN51" s="242" t="e">
        <f t="shared" si="17"/>
        <v>#VALUE!</v>
      </c>
      <c r="AO51" s="242" t="e">
        <f t="shared" si="17"/>
        <v>#VALUE!</v>
      </c>
      <c r="AP51" s="245" t="e">
        <f t="shared" si="17"/>
        <v>#VALUE!</v>
      </c>
      <c r="AQ51" s="242" t="e">
        <f t="shared" si="17"/>
        <v>#VALUE!</v>
      </c>
      <c r="AR51" s="242" t="e">
        <f t="shared" si="17"/>
        <v>#VALUE!</v>
      </c>
      <c r="AS51" s="242" t="e">
        <f t="shared" si="17"/>
        <v>#VALUE!</v>
      </c>
      <c r="AT51" s="242" t="e">
        <f t="shared" si="17"/>
        <v>#VALUE!</v>
      </c>
      <c r="AU51" s="245" t="e">
        <f t="shared" si="17"/>
        <v>#VALUE!</v>
      </c>
      <c r="AV51" s="242" t="e">
        <f t="shared" si="12"/>
        <v>#VALUE!</v>
      </c>
      <c r="AW51" s="243" t="e">
        <f t="shared" si="13"/>
        <v>#VALUE!</v>
      </c>
      <c r="AX51" s="167">
        <f>Tabela5[[#This Row],[Kraj]]</f>
        <v>0</v>
      </c>
      <c r="AY51" s="195" t="str">
        <f t="shared" si="6"/>
        <v>INTER CARGO</v>
      </c>
      <c r="AZ51" s="168">
        <f>Tabela5[[#This Row],[Seria]]</f>
        <v>0</v>
      </c>
      <c r="BA51" s="197">
        <f t="shared" si="7"/>
        <v>3</v>
      </c>
      <c r="BB51" s="197">
        <f t="shared" si="8"/>
        <v>3</v>
      </c>
      <c r="BC51" s="197">
        <f t="shared" si="9"/>
        <v>6</v>
      </c>
      <c r="BD51" s="197">
        <f t="shared" si="10"/>
        <v>2</v>
      </c>
      <c r="BE51" s="169">
        <f>Tabela5[[#This Row],[Długość '[m']]]</f>
        <v>0</v>
      </c>
      <c r="BF51" s="170">
        <f>Tabela5[[#This Row],[Masa ładunku '[t']]]</f>
        <v>0</v>
      </c>
      <c r="BG51" s="169">
        <f>Tabela5[[#This Row],[Tara '[t']]]</f>
        <v>0</v>
      </c>
      <c r="BH51" s="171">
        <f>Tabela5[[#This Row],[Masa hamowania '[t']]]</f>
        <v>0</v>
      </c>
      <c r="BI51" s="46">
        <f t="shared" si="4"/>
        <v>0</v>
      </c>
      <c r="BJ51" s="201" t="str">
        <f t="shared" ref="BJ51:BK51" si="21">BJ50</f>
        <v>PETROVICE U KARVINE</v>
      </c>
      <c r="BK51" s="201" t="str">
        <f t="shared" si="21"/>
        <v>DĄBROWA GÓRN.TOW.</v>
      </c>
      <c r="BL51" s="225">
        <f>Tabela5[[#This Row],[Towar]]</f>
        <v>0</v>
      </c>
    </row>
    <row r="52" spans="1:64" ht="29.25" thickBot="1" x14ac:dyDescent="0.25">
      <c r="A52" s="175">
        <v>32</v>
      </c>
      <c r="B52" s="166">
        <f>Tabela5[[#This Row],[Nr pojazdu]]</f>
        <v>0</v>
      </c>
      <c r="C52" s="241" t="str">
        <f t="shared" si="14"/>
        <v>0</v>
      </c>
      <c r="D52" s="241" t="str">
        <f t="shared" si="14"/>
        <v/>
      </c>
      <c r="E52" s="241" t="str">
        <f t="shared" si="14"/>
        <v/>
      </c>
      <c r="F52" s="241" t="str">
        <f t="shared" si="14"/>
        <v/>
      </c>
      <c r="G52" s="241" t="str">
        <f t="shared" si="14"/>
        <v/>
      </c>
      <c r="H52" s="241" t="str">
        <f t="shared" si="14"/>
        <v/>
      </c>
      <c r="I52" s="241" t="str">
        <f t="shared" si="14"/>
        <v/>
      </c>
      <c r="J52" s="241" t="str">
        <f t="shared" si="14"/>
        <v/>
      </c>
      <c r="K52" s="241" t="str">
        <f t="shared" si="14"/>
        <v/>
      </c>
      <c r="L52" s="241" t="str">
        <f t="shared" si="14"/>
        <v/>
      </c>
      <c r="M52" s="242" t="str">
        <f t="shared" si="14"/>
        <v/>
      </c>
      <c r="N52" s="243" t="e">
        <f t="shared" si="11"/>
        <v>#VALUE!</v>
      </c>
      <c r="O52" s="242">
        <f t="shared" si="15"/>
        <v>0</v>
      </c>
      <c r="P52" s="242" t="e">
        <f t="shared" si="15"/>
        <v>#VALUE!</v>
      </c>
      <c r="Q52" s="242" t="e">
        <f t="shared" si="15"/>
        <v>#VALUE!</v>
      </c>
      <c r="R52" s="242" t="e">
        <f t="shared" si="15"/>
        <v>#VALUE!</v>
      </c>
      <c r="S52" s="244" t="e">
        <f t="shared" si="15"/>
        <v>#VALUE!</v>
      </c>
      <c r="T52" s="244" t="e">
        <f t="shared" si="15"/>
        <v>#VALUE!</v>
      </c>
      <c r="U52" s="244" t="e">
        <f t="shared" si="15"/>
        <v>#VALUE!</v>
      </c>
      <c r="V52" s="242" t="e">
        <f t="shared" si="15"/>
        <v>#VALUE!</v>
      </c>
      <c r="W52" s="242" t="e">
        <f t="shared" si="15"/>
        <v>#VALUE!</v>
      </c>
      <c r="X52" s="242" t="e">
        <f t="shared" si="15"/>
        <v>#VALUE!</v>
      </c>
      <c r="Y52" s="242" t="e">
        <f t="shared" si="15"/>
        <v>#VALUE!</v>
      </c>
      <c r="Z52" s="242">
        <f t="shared" si="16"/>
        <v>0</v>
      </c>
      <c r="AA52" s="242" t="e">
        <f t="shared" si="16"/>
        <v>#VALUE!</v>
      </c>
      <c r="AB52" s="244" t="e">
        <f t="shared" si="16"/>
        <v>#VALUE!</v>
      </c>
      <c r="AC52" s="242" t="e">
        <f t="shared" si="16"/>
        <v>#VALUE!</v>
      </c>
      <c r="AD52" s="242" t="e">
        <f t="shared" si="16"/>
        <v>#VALUE!</v>
      </c>
      <c r="AE52" s="242" t="e">
        <f t="shared" si="16"/>
        <v>#VALUE!</v>
      </c>
      <c r="AF52" s="245" t="e">
        <f t="shared" si="16"/>
        <v>#VALUE!</v>
      </c>
      <c r="AG52" s="242" t="e">
        <f t="shared" si="16"/>
        <v>#VALUE!</v>
      </c>
      <c r="AH52" s="242" t="e">
        <f t="shared" si="16"/>
        <v>#VALUE!</v>
      </c>
      <c r="AI52" s="242" t="e">
        <f t="shared" si="16"/>
        <v>#VALUE!</v>
      </c>
      <c r="AJ52" s="245" t="e">
        <f t="shared" si="16"/>
        <v>#VALUE!</v>
      </c>
      <c r="AK52" s="242">
        <f t="shared" si="17"/>
        <v>0</v>
      </c>
      <c r="AL52" s="242" t="e">
        <f t="shared" si="17"/>
        <v>#VALUE!</v>
      </c>
      <c r="AM52" s="242" t="e">
        <f t="shared" si="17"/>
        <v>#VALUE!</v>
      </c>
      <c r="AN52" s="242" t="e">
        <f t="shared" si="17"/>
        <v>#VALUE!</v>
      </c>
      <c r="AO52" s="242" t="e">
        <f t="shared" si="17"/>
        <v>#VALUE!</v>
      </c>
      <c r="AP52" s="245" t="e">
        <f t="shared" si="17"/>
        <v>#VALUE!</v>
      </c>
      <c r="AQ52" s="242" t="e">
        <f t="shared" si="17"/>
        <v>#VALUE!</v>
      </c>
      <c r="AR52" s="242" t="e">
        <f t="shared" si="17"/>
        <v>#VALUE!</v>
      </c>
      <c r="AS52" s="242" t="e">
        <f t="shared" si="17"/>
        <v>#VALUE!</v>
      </c>
      <c r="AT52" s="242" t="e">
        <f t="shared" si="17"/>
        <v>#VALUE!</v>
      </c>
      <c r="AU52" s="245" t="e">
        <f t="shared" si="17"/>
        <v>#VALUE!</v>
      </c>
      <c r="AV52" s="242" t="e">
        <f t="shared" si="12"/>
        <v>#VALUE!</v>
      </c>
      <c r="AW52" s="243" t="e">
        <f t="shared" si="13"/>
        <v>#VALUE!</v>
      </c>
      <c r="AX52" s="167">
        <f>Tabela5[[#This Row],[Kraj]]</f>
        <v>0</v>
      </c>
      <c r="AY52" s="195" t="str">
        <f t="shared" si="6"/>
        <v>INTER CARGO</v>
      </c>
      <c r="AZ52" s="168">
        <f>Tabela5[[#This Row],[Seria]]</f>
        <v>0</v>
      </c>
      <c r="BA52" s="197">
        <f t="shared" si="7"/>
        <v>3</v>
      </c>
      <c r="BB52" s="197">
        <f t="shared" si="8"/>
        <v>3</v>
      </c>
      <c r="BC52" s="197">
        <f t="shared" si="9"/>
        <v>6</v>
      </c>
      <c r="BD52" s="197">
        <f t="shared" si="10"/>
        <v>2</v>
      </c>
      <c r="BE52" s="169">
        <f>Tabela5[[#This Row],[Długość '[m']]]</f>
        <v>0</v>
      </c>
      <c r="BF52" s="170">
        <f>Tabela5[[#This Row],[Masa ładunku '[t']]]</f>
        <v>0</v>
      </c>
      <c r="BG52" s="169">
        <f>Tabela5[[#This Row],[Tara '[t']]]</f>
        <v>0</v>
      </c>
      <c r="BH52" s="171">
        <f>Tabela5[[#This Row],[Masa hamowania '[t']]]</f>
        <v>0</v>
      </c>
      <c r="BI52" s="46">
        <f t="shared" si="4"/>
        <v>0</v>
      </c>
      <c r="BJ52" s="201" t="str">
        <f t="shared" ref="BJ52:BK52" si="22">BJ51</f>
        <v>PETROVICE U KARVINE</v>
      </c>
      <c r="BK52" s="201" t="str">
        <f t="shared" si="22"/>
        <v>DĄBROWA GÓRN.TOW.</v>
      </c>
      <c r="BL52" s="225">
        <f>Tabela5[[#This Row],[Towar]]</f>
        <v>0</v>
      </c>
    </row>
    <row r="53" spans="1:64" ht="29.25" thickBot="1" x14ac:dyDescent="0.25">
      <c r="A53" s="175">
        <v>33</v>
      </c>
      <c r="B53" s="166">
        <f>Tabela5[[#This Row],[Nr pojazdu]]</f>
        <v>0</v>
      </c>
      <c r="C53" s="241" t="str">
        <f t="shared" si="14"/>
        <v>0</v>
      </c>
      <c r="D53" s="241" t="str">
        <f t="shared" si="14"/>
        <v/>
      </c>
      <c r="E53" s="241" t="str">
        <f t="shared" si="14"/>
        <v/>
      </c>
      <c r="F53" s="241" t="str">
        <f t="shared" si="14"/>
        <v/>
      </c>
      <c r="G53" s="241" t="str">
        <f t="shared" si="14"/>
        <v/>
      </c>
      <c r="H53" s="241" t="str">
        <f t="shared" si="14"/>
        <v/>
      </c>
      <c r="I53" s="241" t="str">
        <f t="shared" si="14"/>
        <v/>
      </c>
      <c r="J53" s="241" t="str">
        <f t="shared" si="14"/>
        <v/>
      </c>
      <c r="K53" s="241" t="str">
        <f t="shared" si="14"/>
        <v/>
      </c>
      <c r="L53" s="241" t="str">
        <f t="shared" si="14"/>
        <v/>
      </c>
      <c r="M53" s="242" t="str">
        <f t="shared" si="14"/>
        <v/>
      </c>
      <c r="N53" s="243" t="e">
        <f t="shared" si="11"/>
        <v>#VALUE!</v>
      </c>
      <c r="O53" s="242">
        <f t="shared" si="15"/>
        <v>0</v>
      </c>
      <c r="P53" s="242" t="e">
        <f t="shared" si="15"/>
        <v>#VALUE!</v>
      </c>
      <c r="Q53" s="242" t="e">
        <f t="shared" si="15"/>
        <v>#VALUE!</v>
      </c>
      <c r="R53" s="242" t="e">
        <f t="shared" si="15"/>
        <v>#VALUE!</v>
      </c>
      <c r="S53" s="244" t="e">
        <f t="shared" si="15"/>
        <v>#VALUE!</v>
      </c>
      <c r="T53" s="244" t="e">
        <f t="shared" si="15"/>
        <v>#VALUE!</v>
      </c>
      <c r="U53" s="244" t="e">
        <f t="shared" si="15"/>
        <v>#VALUE!</v>
      </c>
      <c r="V53" s="242" t="e">
        <f t="shared" si="15"/>
        <v>#VALUE!</v>
      </c>
      <c r="W53" s="242" t="e">
        <f t="shared" si="15"/>
        <v>#VALUE!</v>
      </c>
      <c r="X53" s="242" t="e">
        <f t="shared" si="15"/>
        <v>#VALUE!</v>
      </c>
      <c r="Y53" s="242" t="e">
        <f t="shared" si="15"/>
        <v>#VALUE!</v>
      </c>
      <c r="Z53" s="242">
        <f t="shared" si="16"/>
        <v>0</v>
      </c>
      <c r="AA53" s="242" t="e">
        <f t="shared" si="16"/>
        <v>#VALUE!</v>
      </c>
      <c r="AB53" s="244" t="e">
        <f t="shared" si="16"/>
        <v>#VALUE!</v>
      </c>
      <c r="AC53" s="242" t="e">
        <f t="shared" si="16"/>
        <v>#VALUE!</v>
      </c>
      <c r="AD53" s="242" t="e">
        <f t="shared" si="16"/>
        <v>#VALUE!</v>
      </c>
      <c r="AE53" s="242" t="e">
        <f t="shared" si="16"/>
        <v>#VALUE!</v>
      </c>
      <c r="AF53" s="245" t="e">
        <f t="shared" si="16"/>
        <v>#VALUE!</v>
      </c>
      <c r="AG53" s="242" t="e">
        <f t="shared" si="16"/>
        <v>#VALUE!</v>
      </c>
      <c r="AH53" s="242" t="e">
        <f t="shared" si="16"/>
        <v>#VALUE!</v>
      </c>
      <c r="AI53" s="242" t="e">
        <f t="shared" si="16"/>
        <v>#VALUE!</v>
      </c>
      <c r="AJ53" s="245" t="e">
        <f t="shared" si="16"/>
        <v>#VALUE!</v>
      </c>
      <c r="AK53" s="242">
        <f t="shared" si="17"/>
        <v>0</v>
      </c>
      <c r="AL53" s="242" t="e">
        <f t="shared" si="17"/>
        <v>#VALUE!</v>
      </c>
      <c r="AM53" s="242" t="e">
        <f t="shared" si="17"/>
        <v>#VALUE!</v>
      </c>
      <c r="AN53" s="242" t="e">
        <f t="shared" si="17"/>
        <v>#VALUE!</v>
      </c>
      <c r="AO53" s="242" t="e">
        <f t="shared" si="17"/>
        <v>#VALUE!</v>
      </c>
      <c r="AP53" s="245" t="e">
        <f t="shared" si="17"/>
        <v>#VALUE!</v>
      </c>
      <c r="AQ53" s="242" t="e">
        <f t="shared" si="17"/>
        <v>#VALUE!</v>
      </c>
      <c r="AR53" s="242" t="e">
        <f t="shared" si="17"/>
        <v>#VALUE!</v>
      </c>
      <c r="AS53" s="242" t="e">
        <f t="shared" si="17"/>
        <v>#VALUE!</v>
      </c>
      <c r="AT53" s="242" t="e">
        <f t="shared" si="17"/>
        <v>#VALUE!</v>
      </c>
      <c r="AU53" s="245" t="e">
        <f t="shared" si="17"/>
        <v>#VALUE!</v>
      </c>
      <c r="AV53" s="242" t="e">
        <f t="shared" si="12"/>
        <v>#VALUE!</v>
      </c>
      <c r="AW53" s="243" t="e">
        <f t="shared" si="13"/>
        <v>#VALUE!</v>
      </c>
      <c r="AX53" s="167">
        <f>Tabela5[[#This Row],[Kraj]]</f>
        <v>0</v>
      </c>
      <c r="AY53" s="195" t="str">
        <f t="shared" si="6"/>
        <v>INTER CARGO</v>
      </c>
      <c r="AZ53" s="168">
        <f>Tabela5[[#This Row],[Seria]]</f>
        <v>0</v>
      </c>
      <c r="BA53" s="197">
        <f t="shared" si="7"/>
        <v>3</v>
      </c>
      <c r="BB53" s="197">
        <f t="shared" si="8"/>
        <v>3</v>
      </c>
      <c r="BC53" s="197">
        <f t="shared" si="9"/>
        <v>6</v>
      </c>
      <c r="BD53" s="197">
        <f t="shared" si="10"/>
        <v>2</v>
      </c>
      <c r="BE53" s="169">
        <f>Tabela5[[#This Row],[Długość '[m']]]</f>
        <v>0</v>
      </c>
      <c r="BF53" s="170">
        <f>Tabela5[[#This Row],[Masa ładunku '[t']]]</f>
        <v>0</v>
      </c>
      <c r="BG53" s="169">
        <f>Tabela5[[#This Row],[Tara '[t']]]</f>
        <v>0</v>
      </c>
      <c r="BH53" s="171">
        <f>Tabela5[[#This Row],[Masa hamowania '[t']]]</f>
        <v>0</v>
      </c>
      <c r="BI53" s="46">
        <f t="shared" si="4"/>
        <v>0</v>
      </c>
      <c r="BJ53" s="201" t="str">
        <f t="shared" ref="BJ53:BK53" si="23">BJ52</f>
        <v>PETROVICE U KARVINE</v>
      </c>
      <c r="BK53" s="201" t="str">
        <f t="shared" si="23"/>
        <v>DĄBROWA GÓRN.TOW.</v>
      </c>
      <c r="BL53" s="225">
        <f>Tabela5[[#This Row],[Towar]]</f>
        <v>0</v>
      </c>
    </row>
    <row r="54" spans="1:64" ht="29.25" thickBot="1" x14ac:dyDescent="0.25">
      <c r="A54" s="175">
        <v>34</v>
      </c>
      <c r="B54" s="166">
        <f>Tabela5[[#This Row],[Nr pojazdu]]</f>
        <v>0</v>
      </c>
      <c r="C54" s="241" t="str">
        <f t="shared" si="14"/>
        <v>0</v>
      </c>
      <c r="D54" s="241" t="str">
        <f t="shared" si="14"/>
        <v/>
      </c>
      <c r="E54" s="241" t="str">
        <f t="shared" si="14"/>
        <v/>
      </c>
      <c r="F54" s="241" t="str">
        <f t="shared" si="14"/>
        <v/>
      </c>
      <c r="G54" s="241" t="str">
        <f t="shared" si="14"/>
        <v/>
      </c>
      <c r="H54" s="241" t="str">
        <f t="shared" si="14"/>
        <v/>
      </c>
      <c r="I54" s="241" t="str">
        <f t="shared" si="14"/>
        <v/>
      </c>
      <c r="J54" s="241" t="str">
        <f t="shared" si="14"/>
        <v/>
      </c>
      <c r="K54" s="241" t="str">
        <f t="shared" si="14"/>
        <v/>
      </c>
      <c r="L54" s="241" t="str">
        <f t="shared" si="14"/>
        <v/>
      </c>
      <c r="M54" s="242" t="str">
        <f t="shared" si="14"/>
        <v/>
      </c>
      <c r="N54" s="243" t="e">
        <f t="shared" si="11"/>
        <v>#VALUE!</v>
      </c>
      <c r="O54" s="242">
        <f t="shared" si="15"/>
        <v>0</v>
      </c>
      <c r="P54" s="242" t="e">
        <f t="shared" si="15"/>
        <v>#VALUE!</v>
      </c>
      <c r="Q54" s="242" t="e">
        <f t="shared" si="15"/>
        <v>#VALUE!</v>
      </c>
      <c r="R54" s="242" t="e">
        <f t="shared" si="15"/>
        <v>#VALUE!</v>
      </c>
      <c r="S54" s="244" t="e">
        <f t="shared" si="15"/>
        <v>#VALUE!</v>
      </c>
      <c r="T54" s="244" t="e">
        <f t="shared" si="15"/>
        <v>#VALUE!</v>
      </c>
      <c r="U54" s="244" t="e">
        <f t="shared" si="15"/>
        <v>#VALUE!</v>
      </c>
      <c r="V54" s="242" t="e">
        <f t="shared" si="15"/>
        <v>#VALUE!</v>
      </c>
      <c r="W54" s="242" t="e">
        <f t="shared" si="15"/>
        <v>#VALUE!</v>
      </c>
      <c r="X54" s="242" t="e">
        <f t="shared" si="15"/>
        <v>#VALUE!</v>
      </c>
      <c r="Y54" s="242" t="e">
        <f t="shared" si="15"/>
        <v>#VALUE!</v>
      </c>
      <c r="Z54" s="242">
        <f t="shared" si="16"/>
        <v>0</v>
      </c>
      <c r="AA54" s="242" t="e">
        <f t="shared" si="16"/>
        <v>#VALUE!</v>
      </c>
      <c r="AB54" s="244" t="e">
        <f t="shared" si="16"/>
        <v>#VALUE!</v>
      </c>
      <c r="AC54" s="242" t="e">
        <f t="shared" si="16"/>
        <v>#VALUE!</v>
      </c>
      <c r="AD54" s="242" t="e">
        <f t="shared" si="16"/>
        <v>#VALUE!</v>
      </c>
      <c r="AE54" s="242" t="e">
        <f t="shared" si="16"/>
        <v>#VALUE!</v>
      </c>
      <c r="AF54" s="245" t="e">
        <f t="shared" si="16"/>
        <v>#VALUE!</v>
      </c>
      <c r="AG54" s="242" t="e">
        <f t="shared" si="16"/>
        <v>#VALUE!</v>
      </c>
      <c r="AH54" s="242" t="e">
        <f t="shared" si="16"/>
        <v>#VALUE!</v>
      </c>
      <c r="AI54" s="242" t="e">
        <f t="shared" si="16"/>
        <v>#VALUE!</v>
      </c>
      <c r="AJ54" s="245" t="e">
        <f t="shared" si="16"/>
        <v>#VALUE!</v>
      </c>
      <c r="AK54" s="242">
        <f t="shared" si="17"/>
        <v>0</v>
      </c>
      <c r="AL54" s="242" t="e">
        <f t="shared" si="17"/>
        <v>#VALUE!</v>
      </c>
      <c r="AM54" s="242" t="e">
        <f t="shared" si="17"/>
        <v>#VALUE!</v>
      </c>
      <c r="AN54" s="242" t="e">
        <f t="shared" si="17"/>
        <v>#VALUE!</v>
      </c>
      <c r="AO54" s="242" t="e">
        <f t="shared" si="17"/>
        <v>#VALUE!</v>
      </c>
      <c r="AP54" s="245" t="e">
        <f t="shared" si="17"/>
        <v>#VALUE!</v>
      </c>
      <c r="AQ54" s="242" t="e">
        <f t="shared" si="17"/>
        <v>#VALUE!</v>
      </c>
      <c r="AR54" s="242" t="e">
        <f t="shared" si="17"/>
        <v>#VALUE!</v>
      </c>
      <c r="AS54" s="242" t="e">
        <f t="shared" si="17"/>
        <v>#VALUE!</v>
      </c>
      <c r="AT54" s="242" t="e">
        <f t="shared" si="17"/>
        <v>#VALUE!</v>
      </c>
      <c r="AU54" s="245" t="e">
        <f t="shared" si="17"/>
        <v>#VALUE!</v>
      </c>
      <c r="AV54" s="242" t="e">
        <f t="shared" si="12"/>
        <v>#VALUE!</v>
      </c>
      <c r="AW54" s="243" t="e">
        <f t="shared" si="13"/>
        <v>#VALUE!</v>
      </c>
      <c r="AX54" s="167">
        <f>Tabela5[[#This Row],[Kraj]]</f>
        <v>0</v>
      </c>
      <c r="AY54" s="195" t="str">
        <f t="shared" si="6"/>
        <v>INTER CARGO</v>
      </c>
      <c r="AZ54" s="168">
        <f>Tabela5[[#This Row],[Seria]]</f>
        <v>0</v>
      </c>
      <c r="BA54" s="197">
        <f t="shared" si="7"/>
        <v>3</v>
      </c>
      <c r="BB54" s="197">
        <f t="shared" si="8"/>
        <v>3</v>
      </c>
      <c r="BC54" s="197">
        <f t="shared" si="9"/>
        <v>6</v>
      </c>
      <c r="BD54" s="197">
        <f t="shared" si="10"/>
        <v>2</v>
      </c>
      <c r="BE54" s="169">
        <f>Tabela5[[#This Row],[Długość '[m']]]</f>
        <v>0</v>
      </c>
      <c r="BF54" s="170">
        <f>Tabela5[[#This Row],[Masa ładunku '[t']]]</f>
        <v>0</v>
      </c>
      <c r="BG54" s="169">
        <f>Tabela5[[#This Row],[Tara '[t']]]</f>
        <v>0</v>
      </c>
      <c r="BH54" s="171">
        <f>Tabela5[[#This Row],[Masa hamowania '[t']]]</f>
        <v>0</v>
      </c>
      <c r="BI54" s="46">
        <f t="shared" si="4"/>
        <v>0</v>
      </c>
      <c r="BJ54" s="201" t="str">
        <f t="shared" ref="BJ54:BK54" si="24">BJ53</f>
        <v>PETROVICE U KARVINE</v>
      </c>
      <c r="BK54" s="201" t="str">
        <f t="shared" si="24"/>
        <v>DĄBROWA GÓRN.TOW.</v>
      </c>
      <c r="BL54" s="225">
        <f>Tabela5[[#This Row],[Towar]]</f>
        <v>0</v>
      </c>
    </row>
    <row r="55" spans="1:64" ht="29.25" thickBot="1" x14ac:dyDescent="0.25">
      <c r="A55" s="175">
        <v>35</v>
      </c>
      <c r="B55" s="166">
        <f>Tabela5[[#This Row],[Nr pojazdu]]</f>
        <v>0</v>
      </c>
      <c r="C55" s="241" t="str">
        <f t="shared" si="14"/>
        <v>0</v>
      </c>
      <c r="D55" s="241" t="str">
        <f t="shared" si="14"/>
        <v/>
      </c>
      <c r="E55" s="241" t="str">
        <f t="shared" si="14"/>
        <v/>
      </c>
      <c r="F55" s="241" t="str">
        <f t="shared" si="14"/>
        <v/>
      </c>
      <c r="G55" s="241" t="str">
        <f t="shared" si="14"/>
        <v/>
      </c>
      <c r="H55" s="241" t="str">
        <f t="shared" si="14"/>
        <v/>
      </c>
      <c r="I55" s="241" t="str">
        <f t="shared" si="14"/>
        <v/>
      </c>
      <c r="J55" s="241" t="str">
        <f t="shared" si="14"/>
        <v/>
      </c>
      <c r="K55" s="241" t="str">
        <f t="shared" si="14"/>
        <v/>
      </c>
      <c r="L55" s="241" t="str">
        <f t="shared" si="14"/>
        <v/>
      </c>
      <c r="M55" s="242" t="str">
        <f t="shared" si="14"/>
        <v/>
      </c>
      <c r="N55" s="243" t="e">
        <f t="shared" si="11"/>
        <v>#VALUE!</v>
      </c>
      <c r="O55" s="242">
        <f t="shared" si="15"/>
        <v>0</v>
      </c>
      <c r="P55" s="242" t="e">
        <f t="shared" si="15"/>
        <v>#VALUE!</v>
      </c>
      <c r="Q55" s="242" t="e">
        <f t="shared" si="15"/>
        <v>#VALUE!</v>
      </c>
      <c r="R55" s="242" t="e">
        <f t="shared" si="15"/>
        <v>#VALUE!</v>
      </c>
      <c r="S55" s="244" t="e">
        <f t="shared" si="15"/>
        <v>#VALUE!</v>
      </c>
      <c r="T55" s="244" t="e">
        <f t="shared" si="15"/>
        <v>#VALUE!</v>
      </c>
      <c r="U55" s="244" t="e">
        <f t="shared" si="15"/>
        <v>#VALUE!</v>
      </c>
      <c r="V55" s="242" t="e">
        <f t="shared" si="15"/>
        <v>#VALUE!</v>
      </c>
      <c r="W55" s="242" t="e">
        <f t="shared" si="15"/>
        <v>#VALUE!</v>
      </c>
      <c r="X55" s="242" t="e">
        <f t="shared" si="15"/>
        <v>#VALUE!</v>
      </c>
      <c r="Y55" s="242" t="e">
        <f t="shared" si="15"/>
        <v>#VALUE!</v>
      </c>
      <c r="Z55" s="242">
        <f t="shared" si="16"/>
        <v>0</v>
      </c>
      <c r="AA55" s="242" t="e">
        <f t="shared" si="16"/>
        <v>#VALUE!</v>
      </c>
      <c r="AB55" s="244" t="e">
        <f t="shared" si="16"/>
        <v>#VALUE!</v>
      </c>
      <c r="AC55" s="242" t="e">
        <f t="shared" si="16"/>
        <v>#VALUE!</v>
      </c>
      <c r="AD55" s="242" t="e">
        <f t="shared" si="16"/>
        <v>#VALUE!</v>
      </c>
      <c r="AE55" s="242" t="e">
        <f t="shared" si="16"/>
        <v>#VALUE!</v>
      </c>
      <c r="AF55" s="245" t="e">
        <f t="shared" si="16"/>
        <v>#VALUE!</v>
      </c>
      <c r="AG55" s="242" t="e">
        <f t="shared" si="16"/>
        <v>#VALUE!</v>
      </c>
      <c r="AH55" s="242" t="e">
        <f t="shared" si="16"/>
        <v>#VALUE!</v>
      </c>
      <c r="AI55" s="242" t="e">
        <f t="shared" si="16"/>
        <v>#VALUE!</v>
      </c>
      <c r="AJ55" s="245" t="e">
        <f t="shared" si="16"/>
        <v>#VALUE!</v>
      </c>
      <c r="AK55" s="242">
        <f t="shared" si="17"/>
        <v>0</v>
      </c>
      <c r="AL55" s="242" t="e">
        <f t="shared" si="17"/>
        <v>#VALUE!</v>
      </c>
      <c r="AM55" s="242" t="e">
        <f t="shared" si="17"/>
        <v>#VALUE!</v>
      </c>
      <c r="AN55" s="242" t="e">
        <f t="shared" si="17"/>
        <v>#VALUE!</v>
      </c>
      <c r="AO55" s="242" t="e">
        <f t="shared" si="17"/>
        <v>#VALUE!</v>
      </c>
      <c r="AP55" s="245" t="e">
        <f t="shared" si="17"/>
        <v>#VALUE!</v>
      </c>
      <c r="AQ55" s="242" t="e">
        <f t="shared" si="17"/>
        <v>#VALUE!</v>
      </c>
      <c r="AR55" s="242" t="e">
        <f t="shared" si="17"/>
        <v>#VALUE!</v>
      </c>
      <c r="AS55" s="242" t="e">
        <f t="shared" si="17"/>
        <v>#VALUE!</v>
      </c>
      <c r="AT55" s="242" t="e">
        <f t="shared" si="17"/>
        <v>#VALUE!</v>
      </c>
      <c r="AU55" s="245" t="e">
        <f t="shared" si="17"/>
        <v>#VALUE!</v>
      </c>
      <c r="AV55" s="242" t="e">
        <f t="shared" si="12"/>
        <v>#VALUE!</v>
      </c>
      <c r="AW55" s="243" t="e">
        <f t="shared" si="13"/>
        <v>#VALUE!</v>
      </c>
      <c r="AX55" s="167">
        <f>Tabela5[[#This Row],[Kraj]]</f>
        <v>0</v>
      </c>
      <c r="AY55" s="195" t="str">
        <f t="shared" si="6"/>
        <v>INTER CARGO</v>
      </c>
      <c r="AZ55" s="168">
        <f>Tabela5[[#This Row],[Seria]]</f>
        <v>0</v>
      </c>
      <c r="BA55" s="197">
        <f t="shared" si="7"/>
        <v>3</v>
      </c>
      <c r="BB55" s="197">
        <f t="shared" si="8"/>
        <v>3</v>
      </c>
      <c r="BC55" s="197">
        <f t="shared" si="9"/>
        <v>6</v>
      </c>
      <c r="BD55" s="197">
        <f t="shared" si="10"/>
        <v>2</v>
      </c>
      <c r="BE55" s="169">
        <f>Tabela5[[#This Row],[Długość '[m']]]</f>
        <v>0</v>
      </c>
      <c r="BF55" s="170">
        <f>Tabela5[[#This Row],[Masa ładunku '[t']]]</f>
        <v>0</v>
      </c>
      <c r="BG55" s="169">
        <f>Tabela5[[#This Row],[Tara '[t']]]</f>
        <v>0</v>
      </c>
      <c r="BH55" s="171">
        <f>Tabela5[[#This Row],[Masa hamowania '[t']]]</f>
        <v>0</v>
      </c>
      <c r="BI55" s="46"/>
      <c r="BJ55" s="201" t="str">
        <f t="shared" ref="BJ55:BK55" si="25">BJ54</f>
        <v>PETROVICE U KARVINE</v>
      </c>
      <c r="BK55" s="201" t="str">
        <f t="shared" si="25"/>
        <v>DĄBROWA GÓRN.TOW.</v>
      </c>
      <c r="BL55" s="225">
        <f>Tabela5[[#This Row],[Towar]]</f>
        <v>0</v>
      </c>
    </row>
    <row r="56" spans="1:64" ht="29.25" thickBot="1" x14ac:dyDescent="0.25">
      <c r="A56" s="175">
        <v>36</v>
      </c>
      <c r="B56" s="166">
        <f>Tabela5[[#This Row],[Nr pojazdu]]</f>
        <v>0</v>
      </c>
      <c r="C56" s="241" t="str">
        <f t="shared" si="14"/>
        <v>0</v>
      </c>
      <c r="D56" s="241" t="str">
        <f t="shared" si="14"/>
        <v/>
      </c>
      <c r="E56" s="241" t="str">
        <f t="shared" si="14"/>
        <v/>
      </c>
      <c r="F56" s="241" t="str">
        <f t="shared" si="14"/>
        <v/>
      </c>
      <c r="G56" s="241" t="str">
        <f t="shared" si="14"/>
        <v/>
      </c>
      <c r="H56" s="241" t="str">
        <f t="shared" si="14"/>
        <v/>
      </c>
      <c r="I56" s="241" t="str">
        <f t="shared" si="14"/>
        <v/>
      </c>
      <c r="J56" s="241" t="str">
        <f t="shared" si="14"/>
        <v/>
      </c>
      <c r="K56" s="241" t="str">
        <f t="shared" si="14"/>
        <v/>
      </c>
      <c r="L56" s="241" t="str">
        <f t="shared" si="14"/>
        <v/>
      </c>
      <c r="M56" s="242" t="str">
        <f t="shared" si="14"/>
        <v/>
      </c>
      <c r="N56" s="243" t="e">
        <f t="shared" si="11"/>
        <v>#VALUE!</v>
      </c>
      <c r="O56" s="242">
        <f t="shared" si="15"/>
        <v>0</v>
      </c>
      <c r="P56" s="242" t="e">
        <f t="shared" si="15"/>
        <v>#VALUE!</v>
      </c>
      <c r="Q56" s="242" t="e">
        <f t="shared" si="15"/>
        <v>#VALUE!</v>
      </c>
      <c r="R56" s="242" t="e">
        <f t="shared" si="15"/>
        <v>#VALUE!</v>
      </c>
      <c r="S56" s="244" t="e">
        <f t="shared" si="15"/>
        <v>#VALUE!</v>
      </c>
      <c r="T56" s="244" t="e">
        <f t="shared" si="15"/>
        <v>#VALUE!</v>
      </c>
      <c r="U56" s="244" t="e">
        <f t="shared" si="15"/>
        <v>#VALUE!</v>
      </c>
      <c r="V56" s="242" t="e">
        <f t="shared" si="15"/>
        <v>#VALUE!</v>
      </c>
      <c r="W56" s="242" t="e">
        <f t="shared" si="15"/>
        <v>#VALUE!</v>
      </c>
      <c r="X56" s="242" t="e">
        <f t="shared" si="15"/>
        <v>#VALUE!</v>
      </c>
      <c r="Y56" s="242" t="e">
        <f t="shared" si="15"/>
        <v>#VALUE!</v>
      </c>
      <c r="Z56" s="242">
        <f t="shared" si="16"/>
        <v>0</v>
      </c>
      <c r="AA56" s="242" t="e">
        <f t="shared" si="16"/>
        <v>#VALUE!</v>
      </c>
      <c r="AB56" s="244" t="e">
        <f t="shared" si="16"/>
        <v>#VALUE!</v>
      </c>
      <c r="AC56" s="242" t="e">
        <f t="shared" si="16"/>
        <v>#VALUE!</v>
      </c>
      <c r="AD56" s="242" t="e">
        <f t="shared" si="16"/>
        <v>#VALUE!</v>
      </c>
      <c r="AE56" s="242" t="e">
        <f t="shared" si="16"/>
        <v>#VALUE!</v>
      </c>
      <c r="AF56" s="245" t="e">
        <f t="shared" si="16"/>
        <v>#VALUE!</v>
      </c>
      <c r="AG56" s="242" t="e">
        <f t="shared" si="16"/>
        <v>#VALUE!</v>
      </c>
      <c r="AH56" s="242" t="e">
        <f t="shared" si="16"/>
        <v>#VALUE!</v>
      </c>
      <c r="AI56" s="242" t="e">
        <f t="shared" si="16"/>
        <v>#VALUE!</v>
      </c>
      <c r="AJ56" s="245" t="e">
        <f t="shared" si="16"/>
        <v>#VALUE!</v>
      </c>
      <c r="AK56" s="242">
        <f t="shared" si="17"/>
        <v>0</v>
      </c>
      <c r="AL56" s="242" t="e">
        <f t="shared" si="17"/>
        <v>#VALUE!</v>
      </c>
      <c r="AM56" s="242" t="e">
        <f t="shared" si="17"/>
        <v>#VALUE!</v>
      </c>
      <c r="AN56" s="242" t="e">
        <f t="shared" si="17"/>
        <v>#VALUE!</v>
      </c>
      <c r="AO56" s="242" t="e">
        <f t="shared" si="17"/>
        <v>#VALUE!</v>
      </c>
      <c r="AP56" s="245" t="e">
        <f t="shared" si="17"/>
        <v>#VALUE!</v>
      </c>
      <c r="AQ56" s="242" t="e">
        <f t="shared" si="17"/>
        <v>#VALUE!</v>
      </c>
      <c r="AR56" s="242" t="e">
        <f t="shared" si="17"/>
        <v>#VALUE!</v>
      </c>
      <c r="AS56" s="242" t="e">
        <f t="shared" si="17"/>
        <v>#VALUE!</v>
      </c>
      <c r="AT56" s="242" t="e">
        <f t="shared" si="17"/>
        <v>#VALUE!</v>
      </c>
      <c r="AU56" s="245" t="e">
        <f t="shared" si="17"/>
        <v>#VALUE!</v>
      </c>
      <c r="AV56" s="242" t="e">
        <f t="shared" si="12"/>
        <v>#VALUE!</v>
      </c>
      <c r="AW56" s="243" t="e">
        <f t="shared" si="13"/>
        <v>#VALUE!</v>
      </c>
      <c r="AX56" s="167">
        <f>Tabela5[[#This Row],[Kraj]]</f>
        <v>0</v>
      </c>
      <c r="AY56" s="195" t="str">
        <f t="shared" si="6"/>
        <v>INTER CARGO</v>
      </c>
      <c r="AZ56" s="168">
        <f>Tabela5[[#This Row],[Seria]]</f>
        <v>0</v>
      </c>
      <c r="BA56" s="197">
        <f t="shared" si="7"/>
        <v>3</v>
      </c>
      <c r="BB56" s="197">
        <f t="shared" si="8"/>
        <v>3</v>
      </c>
      <c r="BC56" s="197">
        <f t="shared" si="9"/>
        <v>6</v>
      </c>
      <c r="BD56" s="197">
        <f t="shared" si="10"/>
        <v>2</v>
      </c>
      <c r="BE56" s="169">
        <f>Tabela5[[#This Row],[Długość '[m']]]</f>
        <v>0</v>
      </c>
      <c r="BF56" s="170">
        <f>Tabela5[[#This Row],[Masa ładunku '[t']]]</f>
        <v>0</v>
      </c>
      <c r="BG56" s="169">
        <f>Tabela5[[#This Row],[Tara '[t']]]</f>
        <v>0</v>
      </c>
      <c r="BH56" s="171">
        <f>Tabela5[[#This Row],[Masa hamowania '[t']]]</f>
        <v>0</v>
      </c>
      <c r="BI56" s="46">
        <f>BF56+BG56</f>
        <v>0</v>
      </c>
      <c r="BJ56" s="201" t="str">
        <f t="shared" ref="BJ56:BK56" si="26">BJ55</f>
        <v>PETROVICE U KARVINE</v>
      </c>
      <c r="BK56" s="201" t="str">
        <f t="shared" si="26"/>
        <v>DĄBROWA GÓRN.TOW.</v>
      </c>
      <c r="BL56" s="225">
        <f>Tabela5[[#This Row],[Towar]]</f>
        <v>0</v>
      </c>
    </row>
    <row r="57" spans="1:64" ht="29.25" thickBot="1" x14ac:dyDescent="0.25">
      <c r="A57" s="175">
        <v>37</v>
      </c>
      <c r="B57" s="166">
        <f>Tabela5[[#This Row],[Nr pojazdu]]</f>
        <v>0</v>
      </c>
      <c r="C57" s="241" t="str">
        <f t="shared" si="14"/>
        <v>0</v>
      </c>
      <c r="D57" s="241" t="str">
        <f t="shared" si="14"/>
        <v/>
      </c>
      <c r="E57" s="241" t="str">
        <f t="shared" si="14"/>
        <v/>
      </c>
      <c r="F57" s="241" t="str">
        <f t="shared" si="14"/>
        <v/>
      </c>
      <c r="G57" s="241" t="str">
        <f t="shared" si="14"/>
        <v/>
      </c>
      <c r="H57" s="241" t="str">
        <f t="shared" si="14"/>
        <v/>
      </c>
      <c r="I57" s="241" t="str">
        <f t="shared" si="14"/>
        <v/>
      </c>
      <c r="J57" s="241" t="str">
        <f t="shared" si="14"/>
        <v/>
      </c>
      <c r="K57" s="241" t="str">
        <f t="shared" si="14"/>
        <v/>
      </c>
      <c r="L57" s="241" t="str">
        <f t="shared" si="14"/>
        <v/>
      </c>
      <c r="M57" s="242" t="str">
        <f t="shared" si="14"/>
        <v/>
      </c>
      <c r="N57" s="243" t="e">
        <f t="shared" si="11"/>
        <v>#VALUE!</v>
      </c>
      <c r="O57" s="242">
        <f t="shared" si="15"/>
        <v>0</v>
      </c>
      <c r="P57" s="242" t="e">
        <f t="shared" si="15"/>
        <v>#VALUE!</v>
      </c>
      <c r="Q57" s="242" t="e">
        <f t="shared" si="15"/>
        <v>#VALUE!</v>
      </c>
      <c r="R57" s="242" t="e">
        <f t="shared" si="15"/>
        <v>#VALUE!</v>
      </c>
      <c r="S57" s="244" t="e">
        <f t="shared" si="15"/>
        <v>#VALUE!</v>
      </c>
      <c r="T57" s="244" t="e">
        <f t="shared" si="15"/>
        <v>#VALUE!</v>
      </c>
      <c r="U57" s="244" t="e">
        <f t="shared" si="15"/>
        <v>#VALUE!</v>
      </c>
      <c r="V57" s="242" t="e">
        <f t="shared" si="15"/>
        <v>#VALUE!</v>
      </c>
      <c r="W57" s="242" t="e">
        <f t="shared" si="15"/>
        <v>#VALUE!</v>
      </c>
      <c r="X57" s="242" t="e">
        <f t="shared" si="15"/>
        <v>#VALUE!</v>
      </c>
      <c r="Y57" s="242" t="e">
        <f t="shared" si="15"/>
        <v>#VALUE!</v>
      </c>
      <c r="Z57" s="242">
        <f t="shared" si="16"/>
        <v>0</v>
      </c>
      <c r="AA57" s="242" t="e">
        <f t="shared" si="16"/>
        <v>#VALUE!</v>
      </c>
      <c r="AB57" s="244" t="e">
        <f t="shared" si="16"/>
        <v>#VALUE!</v>
      </c>
      <c r="AC57" s="242" t="e">
        <f t="shared" si="16"/>
        <v>#VALUE!</v>
      </c>
      <c r="AD57" s="242" t="e">
        <f t="shared" si="16"/>
        <v>#VALUE!</v>
      </c>
      <c r="AE57" s="242" t="e">
        <f t="shared" si="16"/>
        <v>#VALUE!</v>
      </c>
      <c r="AF57" s="245" t="e">
        <f t="shared" si="16"/>
        <v>#VALUE!</v>
      </c>
      <c r="AG57" s="242" t="e">
        <f t="shared" si="16"/>
        <v>#VALUE!</v>
      </c>
      <c r="AH57" s="242" t="e">
        <f t="shared" si="16"/>
        <v>#VALUE!</v>
      </c>
      <c r="AI57" s="242" t="e">
        <f t="shared" si="16"/>
        <v>#VALUE!</v>
      </c>
      <c r="AJ57" s="245" t="e">
        <f t="shared" si="16"/>
        <v>#VALUE!</v>
      </c>
      <c r="AK57" s="242">
        <f t="shared" si="17"/>
        <v>0</v>
      </c>
      <c r="AL57" s="242" t="e">
        <f t="shared" si="17"/>
        <v>#VALUE!</v>
      </c>
      <c r="AM57" s="242" t="e">
        <f t="shared" si="17"/>
        <v>#VALUE!</v>
      </c>
      <c r="AN57" s="242" t="e">
        <f t="shared" si="17"/>
        <v>#VALUE!</v>
      </c>
      <c r="AO57" s="242" t="e">
        <f t="shared" si="17"/>
        <v>#VALUE!</v>
      </c>
      <c r="AP57" s="245" t="e">
        <f t="shared" si="17"/>
        <v>#VALUE!</v>
      </c>
      <c r="AQ57" s="242" t="e">
        <f t="shared" si="17"/>
        <v>#VALUE!</v>
      </c>
      <c r="AR57" s="242" t="e">
        <f t="shared" si="17"/>
        <v>#VALUE!</v>
      </c>
      <c r="AS57" s="242" t="e">
        <f t="shared" si="17"/>
        <v>#VALUE!</v>
      </c>
      <c r="AT57" s="242" t="e">
        <f t="shared" si="17"/>
        <v>#VALUE!</v>
      </c>
      <c r="AU57" s="245" t="e">
        <f t="shared" si="17"/>
        <v>#VALUE!</v>
      </c>
      <c r="AV57" s="242" t="e">
        <f t="shared" si="12"/>
        <v>#VALUE!</v>
      </c>
      <c r="AW57" s="243" t="e">
        <f t="shared" si="13"/>
        <v>#VALUE!</v>
      </c>
      <c r="AX57" s="167">
        <f>Tabela5[[#This Row],[Kraj]]</f>
        <v>0</v>
      </c>
      <c r="AY57" s="195" t="str">
        <f t="shared" si="6"/>
        <v>INTER CARGO</v>
      </c>
      <c r="AZ57" s="168">
        <f>Tabela5[[#This Row],[Seria]]</f>
        <v>0</v>
      </c>
      <c r="BA57" s="197">
        <f t="shared" si="7"/>
        <v>3</v>
      </c>
      <c r="BB57" s="197">
        <f t="shared" si="8"/>
        <v>3</v>
      </c>
      <c r="BC57" s="197">
        <f t="shared" si="9"/>
        <v>6</v>
      </c>
      <c r="BD57" s="197">
        <f t="shared" si="10"/>
        <v>2</v>
      </c>
      <c r="BE57" s="169">
        <f>Tabela5[[#This Row],[Długość '[m']]]</f>
        <v>0</v>
      </c>
      <c r="BF57" s="170">
        <f>Tabela5[[#This Row],[Masa ładunku '[t']]]</f>
        <v>0</v>
      </c>
      <c r="BG57" s="169">
        <f>Tabela5[[#This Row],[Tara '[t']]]</f>
        <v>0</v>
      </c>
      <c r="BH57" s="171">
        <f>Tabela5[[#This Row],[Masa hamowania '[t']]]</f>
        <v>0</v>
      </c>
      <c r="BI57" s="46">
        <f>BF57+BG57</f>
        <v>0</v>
      </c>
      <c r="BJ57" s="201" t="str">
        <f t="shared" ref="BJ57:BK57" si="27">BJ56</f>
        <v>PETROVICE U KARVINE</v>
      </c>
      <c r="BK57" s="201" t="str">
        <f t="shared" si="27"/>
        <v>DĄBROWA GÓRN.TOW.</v>
      </c>
      <c r="BL57" s="225">
        <f>Tabela5[[#This Row],[Towar]]</f>
        <v>0</v>
      </c>
    </row>
    <row r="58" spans="1:64" ht="29.25" thickBot="1" x14ac:dyDescent="0.25">
      <c r="A58" s="175">
        <v>38</v>
      </c>
      <c r="B58" s="166">
        <f>Tabela5[[#This Row],[Nr pojazdu]]</f>
        <v>0</v>
      </c>
      <c r="C58" s="241" t="str">
        <f t="shared" si="14"/>
        <v>0</v>
      </c>
      <c r="D58" s="241" t="str">
        <f t="shared" si="14"/>
        <v/>
      </c>
      <c r="E58" s="241" t="str">
        <f t="shared" si="14"/>
        <v/>
      </c>
      <c r="F58" s="241" t="str">
        <f t="shared" si="14"/>
        <v/>
      </c>
      <c r="G58" s="241" t="str">
        <f t="shared" si="14"/>
        <v/>
      </c>
      <c r="H58" s="241" t="str">
        <f t="shared" si="14"/>
        <v/>
      </c>
      <c r="I58" s="241" t="str">
        <f t="shared" si="14"/>
        <v/>
      </c>
      <c r="J58" s="241" t="str">
        <f t="shared" si="14"/>
        <v/>
      </c>
      <c r="K58" s="241" t="str">
        <f t="shared" si="14"/>
        <v/>
      </c>
      <c r="L58" s="241" t="str">
        <f t="shared" si="14"/>
        <v/>
      </c>
      <c r="M58" s="242" t="str">
        <f t="shared" si="14"/>
        <v/>
      </c>
      <c r="N58" s="243" t="e">
        <f t="shared" si="11"/>
        <v>#VALUE!</v>
      </c>
      <c r="O58" s="242">
        <f t="shared" si="15"/>
        <v>0</v>
      </c>
      <c r="P58" s="242" t="e">
        <f t="shared" si="15"/>
        <v>#VALUE!</v>
      </c>
      <c r="Q58" s="242" t="e">
        <f t="shared" si="15"/>
        <v>#VALUE!</v>
      </c>
      <c r="R58" s="242" t="e">
        <f t="shared" si="15"/>
        <v>#VALUE!</v>
      </c>
      <c r="S58" s="244" t="e">
        <f t="shared" si="15"/>
        <v>#VALUE!</v>
      </c>
      <c r="T58" s="244" t="e">
        <f t="shared" si="15"/>
        <v>#VALUE!</v>
      </c>
      <c r="U58" s="244" t="e">
        <f t="shared" si="15"/>
        <v>#VALUE!</v>
      </c>
      <c r="V58" s="242" t="e">
        <f t="shared" si="15"/>
        <v>#VALUE!</v>
      </c>
      <c r="W58" s="242" t="e">
        <f t="shared" si="15"/>
        <v>#VALUE!</v>
      </c>
      <c r="X58" s="242" t="e">
        <f t="shared" si="15"/>
        <v>#VALUE!</v>
      </c>
      <c r="Y58" s="242" t="e">
        <f t="shared" si="15"/>
        <v>#VALUE!</v>
      </c>
      <c r="Z58" s="242">
        <f t="shared" si="16"/>
        <v>0</v>
      </c>
      <c r="AA58" s="242" t="e">
        <f t="shared" si="16"/>
        <v>#VALUE!</v>
      </c>
      <c r="AB58" s="244" t="e">
        <f t="shared" si="16"/>
        <v>#VALUE!</v>
      </c>
      <c r="AC58" s="242" t="e">
        <f t="shared" si="16"/>
        <v>#VALUE!</v>
      </c>
      <c r="AD58" s="242" t="e">
        <f t="shared" si="16"/>
        <v>#VALUE!</v>
      </c>
      <c r="AE58" s="242" t="e">
        <f t="shared" si="16"/>
        <v>#VALUE!</v>
      </c>
      <c r="AF58" s="245" t="e">
        <f t="shared" si="16"/>
        <v>#VALUE!</v>
      </c>
      <c r="AG58" s="242" t="e">
        <f t="shared" si="16"/>
        <v>#VALUE!</v>
      </c>
      <c r="AH58" s="242" t="e">
        <f t="shared" si="16"/>
        <v>#VALUE!</v>
      </c>
      <c r="AI58" s="242" t="e">
        <f t="shared" si="16"/>
        <v>#VALUE!</v>
      </c>
      <c r="AJ58" s="245" t="e">
        <f t="shared" si="16"/>
        <v>#VALUE!</v>
      </c>
      <c r="AK58" s="242">
        <f t="shared" si="17"/>
        <v>0</v>
      </c>
      <c r="AL58" s="242" t="e">
        <f t="shared" si="17"/>
        <v>#VALUE!</v>
      </c>
      <c r="AM58" s="242" t="e">
        <f t="shared" si="17"/>
        <v>#VALUE!</v>
      </c>
      <c r="AN58" s="242" t="e">
        <f t="shared" si="17"/>
        <v>#VALUE!</v>
      </c>
      <c r="AO58" s="242" t="e">
        <f t="shared" si="17"/>
        <v>#VALUE!</v>
      </c>
      <c r="AP58" s="245" t="e">
        <f t="shared" si="17"/>
        <v>#VALUE!</v>
      </c>
      <c r="AQ58" s="242" t="e">
        <f t="shared" si="17"/>
        <v>#VALUE!</v>
      </c>
      <c r="AR58" s="242" t="e">
        <f t="shared" si="17"/>
        <v>#VALUE!</v>
      </c>
      <c r="AS58" s="242" t="e">
        <f t="shared" si="17"/>
        <v>#VALUE!</v>
      </c>
      <c r="AT58" s="242" t="e">
        <f t="shared" si="17"/>
        <v>#VALUE!</v>
      </c>
      <c r="AU58" s="245" t="e">
        <f t="shared" si="17"/>
        <v>#VALUE!</v>
      </c>
      <c r="AV58" s="242" t="e">
        <f t="shared" si="12"/>
        <v>#VALUE!</v>
      </c>
      <c r="AW58" s="243" t="e">
        <f t="shared" si="13"/>
        <v>#VALUE!</v>
      </c>
      <c r="AX58" s="167">
        <f>Tabela5[[#This Row],[Kraj]]</f>
        <v>0</v>
      </c>
      <c r="AY58" s="195" t="str">
        <f t="shared" si="6"/>
        <v>INTER CARGO</v>
      </c>
      <c r="AZ58" s="168">
        <f>Tabela5[[#This Row],[Seria]]</f>
        <v>0</v>
      </c>
      <c r="BA58" s="197">
        <f t="shared" si="7"/>
        <v>3</v>
      </c>
      <c r="BB58" s="197">
        <f t="shared" si="8"/>
        <v>3</v>
      </c>
      <c r="BC58" s="197">
        <f t="shared" si="9"/>
        <v>6</v>
      </c>
      <c r="BD58" s="197">
        <f t="shared" si="10"/>
        <v>2</v>
      </c>
      <c r="BE58" s="169">
        <f>Tabela5[[#This Row],[Długość '[m']]]</f>
        <v>0</v>
      </c>
      <c r="BF58" s="170">
        <f>Tabela5[[#This Row],[Masa ładunku '[t']]]</f>
        <v>0</v>
      </c>
      <c r="BG58" s="169">
        <f>Tabela5[[#This Row],[Tara '[t']]]</f>
        <v>0</v>
      </c>
      <c r="BH58" s="171">
        <f>Tabela5[[#This Row],[Masa hamowania '[t']]]</f>
        <v>0</v>
      </c>
      <c r="BI58" s="46">
        <f>BF58+BG58</f>
        <v>0</v>
      </c>
      <c r="BJ58" s="201" t="str">
        <f t="shared" ref="BJ58:BK58" si="28">BJ57</f>
        <v>PETROVICE U KARVINE</v>
      </c>
      <c r="BK58" s="201" t="str">
        <f t="shared" si="28"/>
        <v>DĄBROWA GÓRN.TOW.</v>
      </c>
      <c r="BL58" s="225">
        <f>Tabela5[[#This Row],[Towar]]</f>
        <v>0</v>
      </c>
    </row>
    <row r="59" spans="1:64" ht="29.25" thickBot="1" x14ac:dyDescent="0.25">
      <c r="A59" s="175">
        <v>39</v>
      </c>
      <c r="B59" s="166" t="str">
        <f>Tabela5[[#This Row],[Nr pojazdu]]</f>
        <v xml:space="preserve"> </v>
      </c>
      <c r="C59" s="241" t="str">
        <f t="shared" si="14"/>
        <v xml:space="preserve"> </v>
      </c>
      <c r="D59" s="241" t="str">
        <f t="shared" si="14"/>
        <v/>
      </c>
      <c r="E59" s="241" t="str">
        <f t="shared" si="14"/>
        <v/>
      </c>
      <c r="F59" s="241" t="str">
        <f t="shared" si="14"/>
        <v/>
      </c>
      <c r="G59" s="241" t="str">
        <f t="shared" si="14"/>
        <v/>
      </c>
      <c r="H59" s="241" t="str">
        <f t="shared" si="14"/>
        <v/>
      </c>
      <c r="I59" s="241" t="str">
        <f t="shared" si="14"/>
        <v/>
      </c>
      <c r="J59" s="241" t="str">
        <f t="shared" si="14"/>
        <v/>
      </c>
      <c r="K59" s="241" t="str">
        <f t="shared" si="14"/>
        <v/>
      </c>
      <c r="L59" s="241" t="str">
        <f t="shared" si="14"/>
        <v/>
      </c>
      <c r="M59" s="242" t="str">
        <f t="shared" si="14"/>
        <v/>
      </c>
      <c r="N59" s="243" t="e">
        <f t="shared" si="11"/>
        <v>#VALUE!</v>
      </c>
      <c r="O59" s="242" t="e">
        <f t="shared" si="15"/>
        <v>#VALUE!</v>
      </c>
      <c r="P59" s="242" t="e">
        <f t="shared" si="15"/>
        <v>#VALUE!</v>
      </c>
      <c r="Q59" s="242" t="e">
        <f t="shared" si="15"/>
        <v>#VALUE!</v>
      </c>
      <c r="R59" s="242" t="e">
        <f t="shared" si="15"/>
        <v>#VALUE!</v>
      </c>
      <c r="S59" s="244" t="e">
        <f t="shared" si="15"/>
        <v>#VALUE!</v>
      </c>
      <c r="T59" s="244" t="e">
        <f t="shared" si="15"/>
        <v>#VALUE!</v>
      </c>
      <c r="U59" s="244" t="e">
        <f t="shared" si="15"/>
        <v>#VALUE!</v>
      </c>
      <c r="V59" s="242" t="e">
        <f t="shared" si="15"/>
        <v>#VALUE!</v>
      </c>
      <c r="W59" s="242" t="e">
        <f t="shared" si="15"/>
        <v>#VALUE!</v>
      </c>
      <c r="X59" s="242" t="e">
        <f t="shared" si="15"/>
        <v>#VALUE!</v>
      </c>
      <c r="Y59" s="242" t="e">
        <f t="shared" si="15"/>
        <v>#VALUE!</v>
      </c>
      <c r="Z59" s="242" t="e">
        <f t="shared" si="16"/>
        <v>#VALUE!</v>
      </c>
      <c r="AA59" s="242" t="e">
        <f t="shared" si="16"/>
        <v>#VALUE!</v>
      </c>
      <c r="AB59" s="244" t="e">
        <f t="shared" si="16"/>
        <v>#VALUE!</v>
      </c>
      <c r="AC59" s="242" t="e">
        <f t="shared" si="16"/>
        <v>#VALUE!</v>
      </c>
      <c r="AD59" s="242" t="e">
        <f t="shared" si="16"/>
        <v>#VALUE!</v>
      </c>
      <c r="AE59" s="242" t="e">
        <f t="shared" si="16"/>
        <v>#VALUE!</v>
      </c>
      <c r="AF59" s="245" t="e">
        <f t="shared" si="16"/>
        <v>#VALUE!</v>
      </c>
      <c r="AG59" s="242" t="e">
        <f t="shared" si="16"/>
        <v>#VALUE!</v>
      </c>
      <c r="AH59" s="242" t="e">
        <f t="shared" si="16"/>
        <v>#VALUE!</v>
      </c>
      <c r="AI59" s="242" t="e">
        <f t="shared" si="16"/>
        <v>#VALUE!</v>
      </c>
      <c r="AJ59" s="245" t="e">
        <f t="shared" si="16"/>
        <v>#VALUE!</v>
      </c>
      <c r="AK59" s="242" t="e">
        <f t="shared" si="17"/>
        <v>#VALUE!</v>
      </c>
      <c r="AL59" s="242" t="e">
        <f t="shared" si="17"/>
        <v>#VALUE!</v>
      </c>
      <c r="AM59" s="242" t="e">
        <f t="shared" si="17"/>
        <v>#VALUE!</v>
      </c>
      <c r="AN59" s="242" t="e">
        <f t="shared" si="17"/>
        <v>#VALUE!</v>
      </c>
      <c r="AO59" s="242" t="e">
        <f t="shared" si="17"/>
        <v>#VALUE!</v>
      </c>
      <c r="AP59" s="245" t="e">
        <f t="shared" si="17"/>
        <v>#VALUE!</v>
      </c>
      <c r="AQ59" s="242" t="e">
        <f t="shared" si="17"/>
        <v>#VALUE!</v>
      </c>
      <c r="AR59" s="242" t="e">
        <f t="shared" si="17"/>
        <v>#VALUE!</v>
      </c>
      <c r="AS59" s="242" t="e">
        <f t="shared" si="17"/>
        <v>#VALUE!</v>
      </c>
      <c r="AT59" s="242" t="e">
        <f t="shared" si="17"/>
        <v>#VALUE!</v>
      </c>
      <c r="AU59" s="245" t="e">
        <f t="shared" si="17"/>
        <v>#VALUE!</v>
      </c>
      <c r="AV59" s="242" t="e">
        <f t="shared" si="12"/>
        <v>#VALUE!</v>
      </c>
      <c r="AW59" s="243" t="e">
        <f t="shared" si="13"/>
        <v>#VALUE!</v>
      </c>
      <c r="AX59" s="167">
        <f>Tabela5[[#This Row],[Kraj]]</f>
        <v>0</v>
      </c>
      <c r="AY59" s="195" t="str">
        <f t="shared" si="6"/>
        <v>INTER CARGO</v>
      </c>
      <c r="AZ59" s="168">
        <f>Tabela5[[#This Row],[Seria]]</f>
        <v>0</v>
      </c>
      <c r="BA59" s="197">
        <f t="shared" si="7"/>
        <v>3</v>
      </c>
      <c r="BB59" s="197">
        <f t="shared" si="8"/>
        <v>3</v>
      </c>
      <c r="BC59" s="197">
        <f t="shared" si="9"/>
        <v>6</v>
      </c>
      <c r="BD59" s="197">
        <f t="shared" si="10"/>
        <v>2</v>
      </c>
      <c r="BE59" s="169">
        <f>Tabela5[[#This Row],[Długość '[m']]]</f>
        <v>0</v>
      </c>
      <c r="BF59" s="170">
        <f>Tabela5[[#This Row],[Masa ładunku '[t']]]</f>
        <v>0</v>
      </c>
      <c r="BG59" s="169">
        <f>Tabela5[[#This Row],[Tara '[t']]]</f>
        <v>0</v>
      </c>
      <c r="BH59" s="171">
        <f>Tabela5[[#This Row],[Masa hamowania '[t']]]</f>
        <v>0</v>
      </c>
      <c r="BI59" s="46">
        <f t="shared" ref="BI59:BI62" si="29">BF59+BG59</f>
        <v>0</v>
      </c>
      <c r="BJ59" s="201" t="str">
        <f t="shared" ref="BJ59:BK59" si="30">BJ58</f>
        <v>PETROVICE U KARVINE</v>
      </c>
      <c r="BK59" s="201" t="str">
        <f t="shared" si="30"/>
        <v>DĄBROWA GÓRN.TOW.</v>
      </c>
      <c r="BL59" s="225">
        <f>Tabela5[[#This Row],[Towar]]</f>
        <v>0</v>
      </c>
    </row>
    <row r="60" spans="1:64" ht="28.5" x14ac:dyDescent="0.2">
      <c r="A60" s="175">
        <v>40</v>
      </c>
      <c r="B60" s="166" t="str">
        <f>Tabela5[[#This Row],[Nr pojazdu]]</f>
        <v xml:space="preserve"> </v>
      </c>
      <c r="C60" s="241" t="str">
        <f t="shared" si="14"/>
        <v xml:space="preserve"> </v>
      </c>
      <c r="D60" s="241" t="str">
        <f t="shared" si="14"/>
        <v/>
      </c>
      <c r="E60" s="241" t="str">
        <f t="shared" ref="C60:M62" si="31">MID(TEXT($B60,0),E$20,1)</f>
        <v/>
      </c>
      <c r="F60" s="241" t="str">
        <f t="shared" si="31"/>
        <v/>
      </c>
      <c r="G60" s="241" t="str">
        <f t="shared" si="31"/>
        <v/>
      </c>
      <c r="H60" s="241" t="str">
        <f t="shared" si="31"/>
        <v/>
      </c>
      <c r="I60" s="241" t="str">
        <f t="shared" si="31"/>
        <v/>
      </c>
      <c r="J60" s="241" t="str">
        <f t="shared" si="31"/>
        <v/>
      </c>
      <c r="K60" s="241" t="str">
        <f t="shared" si="31"/>
        <v/>
      </c>
      <c r="L60" s="241" t="str">
        <f t="shared" si="31"/>
        <v/>
      </c>
      <c r="M60" s="242" t="str">
        <f t="shared" si="31"/>
        <v/>
      </c>
      <c r="N60" s="243" t="e">
        <f t="shared" si="11"/>
        <v>#VALUE!</v>
      </c>
      <c r="O60" s="242" t="e">
        <f t="shared" si="15"/>
        <v>#VALUE!</v>
      </c>
      <c r="P60" s="242" t="e">
        <f t="shared" si="15"/>
        <v>#VALUE!</v>
      </c>
      <c r="Q60" s="242" t="e">
        <f t="shared" ref="Q60:Y62" si="32">(MOD(Q$20,2)+1)*E60</f>
        <v>#VALUE!</v>
      </c>
      <c r="R60" s="242" t="e">
        <f t="shared" si="32"/>
        <v>#VALUE!</v>
      </c>
      <c r="S60" s="244" t="e">
        <f t="shared" si="32"/>
        <v>#VALUE!</v>
      </c>
      <c r="T60" s="244" t="e">
        <f t="shared" si="32"/>
        <v>#VALUE!</v>
      </c>
      <c r="U60" s="244" t="e">
        <f t="shared" si="32"/>
        <v>#VALUE!</v>
      </c>
      <c r="V60" s="242" t="e">
        <f t="shared" si="32"/>
        <v>#VALUE!</v>
      </c>
      <c r="W60" s="242" t="e">
        <f t="shared" si="32"/>
        <v>#VALUE!</v>
      </c>
      <c r="X60" s="242" t="e">
        <f t="shared" si="32"/>
        <v>#VALUE!</v>
      </c>
      <c r="Y60" s="242" t="e">
        <f t="shared" si="32"/>
        <v>#VALUE!</v>
      </c>
      <c r="Z60" s="242" t="e">
        <f t="shared" si="16"/>
        <v>#VALUE!</v>
      </c>
      <c r="AA60" s="242" t="e">
        <f t="shared" si="16"/>
        <v>#VALUE!</v>
      </c>
      <c r="AB60" s="244" t="e">
        <f t="shared" ref="AB60:AJ62" si="33">IF(Q60&gt;9,1,0)</f>
        <v>#VALUE!</v>
      </c>
      <c r="AC60" s="242" t="e">
        <f t="shared" si="33"/>
        <v>#VALUE!</v>
      </c>
      <c r="AD60" s="242" t="e">
        <f t="shared" si="33"/>
        <v>#VALUE!</v>
      </c>
      <c r="AE60" s="242" t="e">
        <f t="shared" si="33"/>
        <v>#VALUE!</v>
      </c>
      <c r="AF60" s="245" t="e">
        <f t="shared" si="33"/>
        <v>#VALUE!</v>
      </c>
      <c r="AG60" s="242" t="e">
        <f t="shared" si="33"/>
        <v>#VALUE!</v>
      </c>
      <c r="AH60" s="242" t="e">
        <f t="shared" si="33"/>
        <v>#VALUE!</v>
      </c>
      <c r="AI60" s="242" t="e">
        <f t="shared" si="33"/>
        <v>#VALUE!</v>
      </c>
      <c r="AJ60" s="245" t="e">
        <f t="shared" si="33"/>
        <v>#VALUE!</v>
      </c>
      <c r="AK60" s="242" t="e">
        <f t="shared" si="17"/>
        <v>#VALUE!</v>
      </c>
      <c r="AL60" s="242" t="e">
        <f t="shared" si="17"/>
        <v>#VALUE!</v>
      </c>
      <c r="AM60" s="242" t="e">
        <f t="shared" ref="AM60:AU62" si="34">IF(Q60&gt;9,Q60-10,Q60)</f>
        <v>#VALUE!</v>
      </c>
      <c r="AN60" s="242" t="e">
        <f t="shared" si="34"/>
        <v>#VALUE!</v>
      </c>
      <c r="AO60" s="242" t="e">
        <f t="shared" si="34"/>
        <v>#VALUE!</v>
      </c>
      <c r="AP60" s="245" t="e">
        <f t="shared" si="34"/>
        <v>#VALUE!</v>
      </c>
      <c r="AQ60" s="242" t="e">
        <f t="shared" si="34"/>
        <v>#VALUE!</v>
      </c>
      <c r="AR60" s="242" t="e">
        <f t="shared" si="34"/>
        <v>#VALUE!</v>
      </c>
      <c r="AS60" s="242" t="e">
        <f t="shared" si="34"/>
        <v>#VALUE!</v>
      </c>
      <c r="AT60" s="242" t="e">
        <f t="shared" si="34"/>
        <v>#VALUE!</v>
      </c>
      <c r="AU60" s="245" t="e">
        <f t="shared" si="34"/>
        <v>#VALUE!</v>
      </c>
      <c r="AV60" s="242" t="e">
        <f t="shared" si="12"/>
        <v>#VALUE!</v>
      </c>
      <c r="AW60" s="243" t="e">
        <f t="shared" si="13"/>
        <v>#VALUE!</v>
      </c>
      <c r="AX60" s="167">
        <f>Tabela5[[#This Row],[Kraj]]</f>
        <v>0</v>
      </c>
      <c r="AY60" s="195" t="str">
        <f t="shared" si="6"/>
        <v>INTER CARGO</v>
      </c>
      <c r="AZ60" s="168">
        <f>Tabela5[[#This Row],[Seria]]</f>
        <v>0</v>
      </c>
      <c r="BA60" s="197">
        <f t="shared" si="7"/>
        <v>3</v>
      </c>
      <c r="BB60" s="197">
        <f t="shared" si="8"/>
        <v>3</v>
      </c>
      <c r="BC60" s="197">
        <f t="shared" si="9"/>
        <v>6</v>
      </c>
      <c r="BD60" s="197">
        <f t="shared" si="10"/>
        <v>2</v>
      </c>
      <c r="BE60" s="169">
        <f>Tabela5[[#This Row],[Długość '[m']]]</f>
        <v>0</v>
      </c>
      <c r="BF60" s="170">
        <f>Tabela5[[#This Row],[Masa ładunku '[t']]]</f>
        <v>0</v>
      </c>
      <c r="BG60" s="169">
        <f>Tabela5[[#This Row],[Tara '[t']]]</f>
        <v>0</v>
      </c>
      <c r="BH60" s="171">
        <f>Tabela5[[#This Row],[Masa hamowania '[t']]]</f>
        <v>0</v>
      </c>
      <c r="BI60" s="46">
        <f t="shared" si="29"/>
        <v>0</v>
      </c>
      <c r="BJ60" s="201" t="str">
        <f t="shared" ref="BJ60:BK60" si="35">BJ59</f>
        <v>PETROVICE U KARVINE</v>
      </c>
      <c r="BK60" s="201" t="str">
        <f t="shared" si="35"/>
        <v>DĄBROWA GÓRN.TOW.</v>
      </c>
      <c r="BL60" s="225">
        <f>Tabela5[[#This Row],[Towar]]</f>
        <v>0</v>
      </c>
    </row>
    <row r="61" spans="1:64" ht="28.5" x14ac:dyDescent="0.2">
      <c r="A61" s="175">
        <v>41</v>
      </c>
      <c r="B61" s="166">
        <f>Tabela5[[#This Row],[Nr pojazdu]]</f>
        <v>0</v>
      </c>
      <c r="C61" s="241" t="str">
        <f t="shared" si="31"/>
        <v>0</v>
      </c>
      <c r="D61" s="241" t="str">
        <f t="shared" si="31"/>
        <v/>
      </c>
      <c r="E61" s="241" t="str">
        <f t="shared" si="31"/>
        <v/>
      </c>
      <c r="F61" s="241" t="str">
        <f t="shared" si="31"/>
        <v/>
      </c>
      <c r="G61" s="241" t="str">
        <f t="shared" si="31"/>
        <v/>
      </c>
      <c r="H61" s="241" t="str">
        <f t="shared" si="31"/>
        <v/>
      </c>
      <c r="I61" s="241" t="str">
        <f t="shared" si="31"/>
        <v/>
      </c>
      <c r="J61" s="241" t="str">
        <f t="shared" si="31"/>
        <v/>
      </c>
      <c r="K61" s="241" t="str">
        <f t="shared" si="31"/>
        <v/>
      </c>
      <c r="L61" s="241" t="str">
        <f t="shared" si="31"/>
        <v/>
      </c>
      <c r="M61" s="242" t="str">
        <f t="shared" si="31"/>
        <v/>
      </c>
      <c r="N61" s="243" t="e">
        <f t="shared" si="11"/>
        <v>#VALUE!</v>
      </c>
      <c r="O61" s="242">
        <f t="shared" ref="O61:P62" si="36">(MOD(O$20,2)+1)*C61</f>
        <v>0</v>
      </c>
      <c r="P61" s="242" t="e">
        <f t="shared" si="36"/>
        <v>#VALUE!</v>
      </c>
      <c r="Q61" s="242" t="e">
        <f t="shared" si="32"/>
        <v>#VALUE!</v>
      </c>
      <c r="R61" s="242" t="e">
        <f t="shared" si="32"/>
        <v>#VALUE!</v>
      </c>
      <c r="S61" s="244" t="e">
        <f t="shared" si="32"/>
        <v>#VALUE!</v>
      </c>
      <c r="T61" s="244" t="e">
        <f t="shared" si="32"/>
        <v>#VALUE!</v>
      </c>
      <c r="U61" s="244" t="e">
        <f t="shared" si="32"/>
        <v>#VALUE!</v>
      </c>
      <c r="V61" s="242" t="e">
        <f t="shared" si="32"/>
        <v>#VALUE!</v>
      </c>
      <c r="W61" s="242" t="e">
        <f t="shared" si="32"/>
        <v>#VALUE!</v>
      </c>
      <c r="X61" s="242" t="e">
        <f t="shared" si="32"/>
        <v>#VALUE!</v>
      </c>
      <c r="Y61" s="242" t="e">
        <f t="shared" si="32"/>
        <v>#VALUE!</v>
      </c>
      <c r="Z61" s="242">
        <f t="shared" ref="Z61:AA62" si="37">IF(O61&gt;9,1,0)</f>
        <v>0</v>
      </c>
      <c r="AA61" s="242" t="e">
        <f t="shared" si="37"/>
        <v>#VALUE!</v>
      </c>
      <c r="AB61" s="244" t="e">
        <f t="shared" si="33"/>
        <v>#VALUE!</v>
      </c>
      <c r="AC61" s="242" t="e">
        <f t="shared" si="33"/>
        <v>#VALUE!</v>
      </c>
      <c r="AD61" s="242" t="e">
        <f t="shared" si="33"/>
        <v>#VALUE!</v>
      </c>
      <c r="AE61" s="242" t="e">
        <f t="shared" si="33"/>
        <v>#VALUE!</v>
      </c>
      <c r="AF61" s="245" t="e">
        <f t="shared" si="33"/>
        <v>#VALUE!</v>
      </c>
      <c r="AG61" s="242" t="e">
        <f t="shared" si="33"/>
        <v>#VALUE!</v>
      </c>
      <c r="AH61" s="242" t="e">
        <f t="shared" si="33"/>
        <v>#VALUE!</v>
      </c>
      <c r="AI61" s="242" t="e">
        <f t="shared" si="33"/>
        <v>#VALUE!</v>
      </c>
      <c r="AJ61" s="245" t="e">
        <f t="shared" si="33"/>
        <v>#VALUE!</v>
      </c>
      <c r="AK61" s="242">
        <f t="shared" ref="AK61:AL62" si="38">IF(O61&gt;9,O61-10,O61)</f>
        <v>0</v>
      </c>
      <c r="AL61" s="242" t="e">
        <f t="shared" si="38"/>
        <v>#VALUE!</v>
      </c>
      <c r="AM61" s="242" t="e">
        <f t="shared" si="34"/>
        <v>#VALUE!</v>
      </c>
      <c r="AN61" s="242" t="e">
        <f t="shared" si="34"/>
        <v>#VALUE!</v>
      </c>
      <c r="AO61" s="242" t="e">
        <f t="shared" si="34"/>
        <v>#VALUE!</v>
      </c>
      <c r="AP61" s="245" t="e">
        <f t="shared" si="34"/>
        <v>#VALUE!</v>
      </c>
      <c r="AQ61" s="242" t="e">
        <f t="shared" si="34"/>
        <v>#VALUE!</v>
      </c>
      <c r="AR61" s="242" t="e">
        <f t="shared" si="34"/>
        <v>#VALUE!</v>
      </c>
      <c r="AS61" s="242" t="e">
        <f t="shared" si="34"/>
        <v>#VALUE!</v>
      </c>
      <c r="AT61" s="242" t="e">
        <f t="shared" si="34"/>
        <v>#VALUE!</v>
      </c>
      <c r="AU61" s="245" t="e">
        <f t="shared" si="34"/>
        <v>#VALUE!</v>
      </c>
      <c r="AV61" s="242" t="e">
        <f t="shared" si="12"/>
        <v>#VALUE!</v>
      </c>
      <c r="AW61" s="243" t="e">
        <f t="shared" si="13"/>
        <v>#VALUE!</v>
      </c>
      <c r="AX61" s="167">
        <f>Tabela5[[#This Row],[Kraj]]</f>
        <v>0</v>
      </c>
      <c r="AY61" s="195"/>
      <c r="AZ61" s="168">
        <f>Tabela5[[#This Row],[Seria]]</f>
        <v>0</v>
      </c>
      <c r="BA61" s="198"/>
      <c r="BB61" s="198"/>
      <c r="BC61" s="198"/>
      <c r="BD61" s="198"/>
      <c r="BE61" s="169">
        <f>Tabela5[[#This Row],[Długość '[m']]]</f>
        <v>0</v>
      </c>
      <c r="BF61" s="170">
        <f>Tabela5[[#This Row],[Masa ładunku '[t']]]</f>
        <v>0</v>
      </c>
      <c r="BG61" s="169">
        <f>Tabela5[[#This Row],[Tara '[t']]]</f>
        <v>0</v>
      </c>
      <c r="BH61" s="171"/>
      <c r="BI61" s="46">
        <f t="shared" si="29"/>
        <v>0</v>
      </c>
      <c r="BJ61" s="201"/>
      <c r="BK61" s="201"/>
      <c r="BL61" s="176">
        <f>Tabela5[[#This Row],[Uwagi / RID]]</f>
        <v>0</v>
      </c>
    </row>
    <row r="62" spans="1:64" ht="29.25" thickBot="1" x14ac:dyDescent="0.25">
      <c r="A62" s="177">
        <v>42</v>
      </c>
      <c r="B62" s="178">
        <f>Tabela5[[#This Row],[Nr pojazdu]]</f>
        <v>0</v>
      </c>
      <c r="C62" s="246" t="str">
        <f t="shared" si="31"/>
        <v>0</v>
      </c>
      <c r="D62" s="246" t="str">
        <f t="shared" si="31"/>
        <v/>
      </c>
      <c r="E62" s="246" t="str">
        <f t="shared" si="31"/>
        <v/>
      </c>
      <c r="F62" s="246" t="str">
        <f t="shared" si="31"/>
        <v/>
      </c>
      <c r="G62" s="246" t="str">
        <f t="shared" si="31"/>
        <v/>
      </c>
      <c r="H62" s="246" t="str">
        <f t="shared" si="31"/>
        <v/>
      </c>
      <c r="I62" s="246" t="str">
        <f t="shared" si="31"/>
        <v/>
      </c>
      <c r="J62" s="246" t="str">
        <f t="shared" si="31"/>
        <v/>
      </c>
      <c r="K62" s="246" t="str">
        <f t="shared" si="31"/>
        <v/>
      </c>
      <c r="L62" s="246" t="str">
        <f t="shared" si="31"/>
        <v/>
      </c>
      <c r="M62" s="247" t="str">
        <f t="shared" si="31"/>
        <v/>
      </c>
      <c r="N62" s="248" t="e">
        <f t="shared" si="11"/>
        <v>#VALUE!</v>
      </c>
      <c r="O62" s="247">
        <f t="shared" si="36"/>
        <v>0</v>
      </c>
      <c r="P62" s="247" t="e">
        <f t="shared" si="36"/>
        <v>#VALUE!</v>
      </c>
      <c r="Q62" s="247" t="e">
        <f t="shared" si="32"/>
        <v>#VALUE!</v>
      </c>
      <c r="R62" s="247" t="e">
        <f t="shared" si="32"/>
        <v>#VALUE!</v>
      </c>
      <c r="S62" s="249" t="e">
        <f t="shared" si="32"/>
        <v>#VALUE!</v>
      </c>
      <c r="T62" s="249" t="e">
        <f t="shared" si="32"/>
        <v>#VALUE!</v>
      </c>
      <c r="U62" s="249" t="e">
        <f t="shared" si="32"/>
        <v>#VALUE!</v>
      </c>
      <c r="V62" s="247" t="e">
        <f t="shared" si="32"/>
        <v>#VALUE!</v>
      </c>
      <c r="W62" s="247" t="e">
        <f t="shared" si="32"/>
        <v>#VALUE!</v>
      </c>
      <c r="X62" s="247" t="e">
        <f t="shared" si="32"/>
        <v>#VALUE!</v>
      </c>
      <c r="Y62" s="247" t="e">
        <f t="shared" si="32"/>
        <v>#VALUE!</v>
      </c>
      <c r="Z62" s="247">
        <f t="shared" si="37"/>
        <v>0</v>
      </c>
      <c r="AA62" s="247" t="e">
        <f t="shared" si="37"/>
        <v>#VALUE!</v>
      </c>
      <c r="AB62" s="249" t="e">
        <f t="shared" si="33"/>
        <v>#VALUE!</v>
      </c>
      <c r="AC62" s="247" t="e">
        <f t="shared" si="33"/>
        <v>#VALUE!</v>
      </c>
      <c r="AD62" s="247" t="e">
        <f t="shared" si="33"/>
        <v>#VALUE!</v>
      </c>
      <c r="AE62" s="247" t="e">
        <f t="shared" si="33"/>
        <v>#VALUE!</v>
      </c>
      <c r="AF62" s="250" t="e">
        <f t="shared" si="33"/>
        <v>#VALUE!</v>
      </c>
      <c r="AG62" s="247" t="e">
        <f t="shared" si="33"/>
        <v>#VALUE!</v>
      </c>
      <c r="AH62" s="247" t="e">
        <f t="shared" si="33"/>
        <v>#VALUE!</v>
      </c>
      <c r="AI62" s="247" t="e">
        <f t="shared" si="33"/>
        <v>#VALUE!</v>
      </c>
      <c r="AJ62" s="250" t="e">
        <f t="shared" si="33"/>
        <v>#VALUE!</v>
      </c>
      <c r="AK62" s="247">
        <f t="shared" si="38"/>
        <v>0</v>
      </c>
      <c r="AL62" s="247" t="e">
        <f t="shared" si="38"/>
        <v>#VALUE!</v>
      </c>
      <c r="AM62" s="247" t="e">
        <f t="shared" si="34"/>
        <v>#VALUE!</v>
      </c>
      <c r="AN62" s="247" t="e">
        <f t="shared" si="34"/>
        <v>#VALUE!</v>
      </c>
      <c r="AO62" s="247" t="e">
        <f t="shared" si="34"/>
        <v>#VALUE!</v>
      </c>
      <c r="AP62" s="250" t="e">
        <f t="shared" si="34"/>
        <v>#VALUE!</v>
      </c>
      <c r="AQ62" s="247" t="e">
        <f t="shared" si="34"/>
        <v>#VALUE!</v>
      </c>
      <c r="AR62" s="247" t="e">
        <f t="shared" si="34"/>
        <v>#VALUE!</v>
      </c>
      <c r="AS62" s="247" t="e">
        <f t="shared" si="34"/>
        <v>#VALUE!</v>
      </c>
      <c r="AT62" s="247" t="e">
        <f t="shared" si="34"/>
        <v>#VALUE!</v>
      </c>
      <c r="AU62" s="250" t="e">
        <f t="shared" si="34"/>
        <v>#VALUE!</v>
      </c>
      <c r="AV62" s="247" t="e">
        <f t="shared" si="12"/>
        <v>#VALUE!</v>
      </c>
      <c r="AW62" s="248" t="e">
        <f t="shared" si="13"/>
        <v>#VALUE!</v>
      </c>
      <c r="AX62" s="179">
        <f>Tabela5[[#This Row],[Kraj]]</f>
        <v>0</v>
      </c>
      <c r="AY62" s="196"/>
      <c r="AZ62" s="180">
        <f>Tabela5[[#This Row],[Seria]]</f>
        <v>0</v>
      </c>
      <c r="BA62" s="199"/>
      <c r="BB62" s="199"/>
      <c r="BC62" s="199"/>
      <c r="BD62" s="199"/>
      <c r="BE62" s="181">
        <f>Tabela5[[#This Row],[Długość '[m']]]</f>
        <v>0</v>
      </c>
      <c r="BF62" s="182">
        <f>Tabela5[[#This Row],[Masa ładunku '[t']]]</f>
        <v>0</v>
      </c>
      <c r="BG62" s="181">
        <f>Tabela5[[#This Row],[Tara '[t']]]</f>
        <v>0</v>
      </c>
      <c r="BH62" s="183"/>
      <c r="BI62" s="184">
        <f t="shared" si="29"/>
        <v>0</v>
      </c>
      <c r="BJ62" s="202"/>
      <c r="BK62" s="202"/>
      <c r="BL62" s="185">
        <f>Tabela5[[#This Row],[Uwagi / RID]]</f>
        <v>0</v>
      </c>
    </row>
    <row r="63" spans="1:64" s="79" customFormat="1" ht="26.25" x14ac:dyDescent="0.2">
      <c r="A63" s="76" t="s">
        <v>30</v>
      </c>
      <c r="B63" s="385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6"/>
      <c r="AG63" s="386"/>
      <c r="AH63" s="386"/>
      <c r="AI63" s="386"/>
      <c r="AJ63" s="386"/>
      <c r="AK63" s="386"/>
      <c r="AL63" s="386"/>
      <c r="AM63" s="386"/>
      <c r="AN63" s="386"/>
      <c r="AO63" s="386"/>
      <c r="AP63" s="386"/>
      <c r="AQ63" s="386"/>
      <c r="AR63" s="386"/>
      <c r="AS63" s="386"/>
      <c r="AT63" s="386"/>
      <c r="AU63" s="386"/>
      <c r="AV63" s="386"/>
      <c r="AW63" s="386"/>
      <c r="AX63" s="386"/>
      <c r="AY63" s="386"/>
      <c r="AZ63" s="387"/>
      <c r="BA63" s="388"/>
      <c r="BB63" s="389"/>
      <c r="BC63" s="389"/>
      <c r="BD63" s="390"/>
      <c r="BE63" s="77">
        <f>SUM(BE15:BE62)</f>
        <v>32.980000000000004</v>
      </c>
      <c r="BF63" s="77">
        <f>SUM(BF21:BF62)</f>
        <v>0</v>
      </c>
      <c r="BG63" s="77">
        <f>SUM(BG21:BG62)</f>
        <v>22.6</v>
      </c>
      <c r="BH63" s="77">
        <f>SUM(BH21:BH62)</f>
        <v>26</v>
      </c>
      <c r="BI63" s="77">
        <f>SUM(BI21:BI62)</f>
        <v>22.6</v>
      </c>
      <c r="BJ63" s="78"/>
      <c r="BK63" s="370" t="s">
        <v>102</v>
      </c>
      <c r="BL63" s="371"/>
    </row>
    <row r="64" spans="1:64" ht="23.25" x14ac:dyDescent="0.35">
      <c r="A64" s="80" t="s">
        <v>31</v>
      </c>
      <c r="B64" s="376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  <c r="AJ64" s="377"/>
      <c r="AK64" s="377"/>
      <c r="AL64" s="377"/>
      <c r="AM64" s="377"/>
      <c r="AN64" s="377"/>
      <c r="AO64" s="377"/>
      <c r="AP64" s="377"/>
      <c r="AQ64" s="377"/>
      <c r="AR64" s="377"/>
      <c r="AS64" s="377"/>
      <c r="AT64" s="377"/>
      <c r="AU64" s="377"/>
      <c r="AV64" s="377"/>
      <c r="AW64" s="377"/>
      <c r="AX64" s="378"/>
      <c r="AY64" s="379" t="s">
        <v>34</v>
      </c>
      <c r="AZ64" s="379"/>
      <c r="BA64" s="379" t="s">
        <v>35</v>
      </c>
      <c r="BB64" s="379"/>
      <c r="BC64" s="379"/>
      <c r="BD64" s="379"/>
      <c r="BE64" s="81" t="s">
        <v>98</v>
      </c>
      <c r="BF64" s="81" t="s">
        <v>99</v>
      </c>
      <c r="BG64" s="81" t="s">
        <v>100</v>
      </c>
      <c r="BH64" s="81" t="s">
        <v>101</v>
      </c>
      <c r="BI64" s="82"/>
      <c r="BJ64" s="83" t="s">
        <v>36</v>
      </c>
      <c r="BK64" s="372"/>
      <c r="BL64" s="373"/>
    </row>
    <row r="65" spans="1:64" ht="32.25" thickBot="1" x14ac:dyDescent="0.25">
      <c r="A65" s="80" t="s">
        <v>32</v>
      </c>
      <c r="B65" s="380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81"/>
      <c r="AK65" s="381"/>
      <c r="AL65" s="381"/>
      <c r="AM65" s="381"/>
      <c r="AN65" s="381"/>
      <c r="AO65" s="381"/>
      <c r="AP65" s="381"/>
      <c r="AQ65" s="381"/>
      <c r="AR65" s="381"/>
      <c r="AS65" s="381"/>
      <c r="AT65" s="381"/>
      <c r="AU65" s="381"/>
      <c r="AV65" s="381"/>
      <c r="AW65" s="381"/>
      <c r="AX65" s="382"/>
      <c r="AY65" s="383">
        <f>BG63+BF63</f>
        <v>22.6</v>
      </c>
      <c r="AZ65" s="384"/>
      <c r="BA65" s="383">
        <f>BF63</f>
        <v>0</v>
      </c>
      <c r="BB65" s="384"/>
      <c r="BC65" s="384"/>
      <c r="BD65" s="384"/>
      <c r="BE65" s="84">
        <f>'Karta Proby kraj'!P15</f>
        <v>10.848000000000001</v>
      </c>
      <c r="BF65" s="84">
        <f>BH63</f>
        <v>26</v>
      </c>
      <c r="BG65" s="84">
        <f>BE63</f>
        <v>32.980000000000004</v>
      </c>
      <c r="BH65" s="85">
        <f>COUNTA(B21:B60)</f>
        <v>40</v>
      </c>
      <c r="BI65" s="85"/>
      <c r="BJ65" s="85">
        <f>BH65*4</f>
        <v>160</v>
      </c>
      <c r="BK65" s="374"/>
      <c r="BL65" s="375"/>
    </row>
    <row r="66" spans="1:64" ht="15.75" x14ac:dyDescent="0.2">
      <c r="A66" s="86" t="s">
        <v>33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</row>
    <row r="67" spans="1:64" x14ac:dyDescent="0.2">
      <c r="AZ67" s="5"/>
      <c r="BA67" s="5"/>
      <c r="BB67" s="5"/>
      <c r="BC67" s="5"/>
      <c r="BD67" s="5"/>
    </row>
  </sheetData>
  <mergeCells count="57">
    <mergeCell ref="BK63:BL65"/>
    <mergeCell ref="B64:AX64"/>
    <mergeCell ref="AY64:AZ64"/>
    <mergeCell ref="BA64:BD64"/>
    <mergeCell ref="B65:AX65"/>
    <mergeCell ref="AY65:AZ65"/>
    <mergeCell ref="BA65:BD65"/>
    <mergeCell ref="B63:AZ63"/>
    <mergeCell ref="BA63:BD63"/>
    <mergeCell ref="BA14:BD14"/>
    <mergeCell ref="C19:M19"/>
    <mergeCell ref="O19:Y19"/>
    <mergeCell ref="Z19:AJ19"/>
    <mergeCell ref="AK19:AU19"/>
    <mergeCell ref="BJ11:BK11"/>
    <mergeCell ref="BL11:BL13"/>
    <mergeCell ref="AX12:AZ12"/>
    <mergeCell ref="BA12:BD13"/>
    <mergeCell ref="BJ12:BJ13"/>
    <mergeCell ref="BK12:BK13"/>
    <mergeCell ref="BI11:BI13"/>
    <mergeCell ref="A11:A13"/>
    <mergeCell ref="BE11:BE13"/>
    <mergeCell ref="BF11:BF13"/>
    <mergeCell ref="BG11:BG13"/>
    <mergeCell ref="BH11:BH13"/>
    <mergeCell ref="A9:B9"/>
    <mergeCell ref="AX9:AY9"/>
    <mergeCell ref="AZ9:BE9"/>
    <mergeCell ref="BF9:BJ9"/>
    <mergeCell ref="A10:B10"/>
    <mergeCell ref="AX10:AY10"/>
    <mergeCell ref="AZ10:BE10"/>
    <mergeCell ref="BF10:BJ10"/>
    <mergeCell ref="A7:B7"/>
    <mergeCell ref="AX7:AY7"/>
    <mergeCell ref="AZ7:BE7"/>
    <mergeCell ref="BF7:BJ7"/>
    <mergeCell ref="A8:B8"/>
    <mergeCell ref="AX8:AY8"/>
    <mergeCell ref="AZ8:BE8"/>
    <mergeCell ref="BF8:BJ8"/>
    <mergeCell ref="A5:B5"/>
    <mergeCell ref="AX5:AY5"/>
    <mergeCell ref="AZ5:BE5"/>
    <mergeCell ref="BF5:BJ5"/>
    <mergeCell ref="A6:B6"/>
    <mergeCell ref="AX6:AY6"/>
    <mergeCell ref="AZ6:BE6"/>
    <mergeCell ref="BF6:BJ6"/>
    <mergeCell ref="A1:B4"/>
    <mergeCell ref="AX3:BJ3"/>
    <mergeCell ref="AX4:AY4"/>
    <mergeCell ref="AZ4:BE4"/>
    <mergeCell ref="BF4:BJ4"/>
    <mergeCell ref="AX1:BL1"/>
    <mergeCell ref="AX2:BL2"/>
  </mergeCells>
  <conditionalFormatting sqref="B21:B62">
    <cfRule type="expression" dxfId="1" priority="1" stopIfTrue="1">
      <formula>OR($N21&lt;$AW21,$N21&gt;$AW21)</formula>
    </cfRule>
  </conditionalFormatting>
  <pageMargins left="0.28000000000000003" right="0.24" top="0.39" bottom="0.4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75"/>
  <sheetViews>
    <sheetView showZeros="0" topLeftCell="A3" zoomScale="55" zoomScaleNormal="55" workbookViewId="0">
      <selection activeCell="B23" sqref="B23"/>
    </sheetView>
  </sheetViews>
  <sheetFormatPr defaultColWidth="9.140625" defaultRowHeight="12.75" x14ac:dyDescent="0.2"/>
  <cols>
    <col min="1" max="1" width="6.28515625" style="4" customWidth="1"/>
    <col min="2" max="2" width="35.140625" style="4" customWidth="1"/>
    <col min="3" max="49" width="10.85546875" style="4" hidden="1" customWidth="1"/>
    <col min="50" max="50" width="10.140625" style="4" customWidth="1"/>
    <col min="51" max="51" width="20.85546875" style="4" customWidth="1"/>
    <col min="52" max="52" width="13" style="4" customWidth="1"/>
    <col min="53" max="56" width="3.28515625" style="4" customWidth="1"/>
    <col min="57" max="57" width="9.5703125" style="4" customWidth="1"/>
    <col min="58" max="58" width="12.140625" style="4" bestFit="1" customWidth="1"/>
    <col min="59" max="59" width="11.42578125" style="4" customWidth="1"/>
    <col min="60" max="60" width="9.85546875" style="4" customWidth="1"/>
    <col min="61" max="61" width="9.140625" style="4" hidden="1" customWidth="1"/>
    <col min="62" max="62" width="25.85546875" style="4" customWidth="1"/>
    <col min="63" max="63" width="23.140625" style="4" customWidth="1"/>
    <col min="64" max="64" width="26.28515625" style="4" customWidth="1"/>
    <col min="65" max="16384" width="9.140625" style="4"/>
  </cols>
  <sheetData>
    <row r="1" spans="1:64" ht="24.75" customHeight="1" x14ac:dyDescent="0.2">
      <c r="A1" s="399"/>
      <c r="B1" s="400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409" t="s">
        <v>109</v>
      </c>
      <c r="AY1" s="409"/>
      <c r="AZ1" s="409"/>
      <c r="BA1" s="409"/>
      <c r="BB1" s="409"/>
      <c r="BC1" s="409"/>
      <c r="BD1" s="409"/>
      <c r="BE1" s="409"/>
      <c r="BF1" s="409"/>
      <c r="BG1" s="409"/>
      <c r="BH1" s="409"/>
      <c r="BI1" s="409"/>
      <c r="BJ1" s="409"/>
      <c r="BK1" s="409"/>
      <c r="BL1" s="409"/>
    </row>
    <row r="2" spans="1:64" ht="27.75" customHeight="1" x14ac:dyDescent="0.2">
      <c r="A2" s="401"/>
      <c r="B2" s="40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410" t="s">
        <v>110</v>
      </c>
      <c r="AY2" s="410"/>
      <c r="AZ2" s="410"/>
      <c r="BA2" s="410"/>
      <c r="BB2" s="410"/>
      <c r="BC2" s="410"/>
      <c r="BD2" s="410"/>
      <c r="BE2" s="410"/>
      <c r="BF2" s="410"/>
      <c r="BG2" s="410"/>
      <c r="BH2" s="410"/>
      <c r="BI2" s="410"/>
      <c r="BJ2" s="410"/>
      <c r="BK2" s="410"/>
      <c r="BL2" s="410"/>
    </row>
    <row r="3" spans="1:64" ht="28.5" customHeight="1" x14ac:dyDescent="0.2">
      <c r="A3" s="401"/>
      <c r="B3" s="402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406" t="s">
        <v>0</v>
      </c>
      <c r="AY3" s="407"/>
      <c r="AZ3" s="407"/>
      <c r="BA3" s="407"/>
      <c r="BB3" s="407"/>
      <c r="BC3" s="407"/>
      <c r="BD3" s="407"/>
      <c r="BE3" s="407"/>
      <c r="BF3" s="407"/>
      <c r="BG3" s="407"/>
      <c r="BH3" s="407"/>
      <c r="BI3" s="407"/>
      <c r="BJ3" s="408"/>
      <c r="BK3" s="90"/>
      <c r="BL3" s="90" t="s">
        <v>1</v>
      </c>
    </row>
    <row r="4" spans="1:64" ht="13.5" customHeight="1" thickBot="1" x14ac:dyDescent="0.25">
      <c r="A4" s="403"/>
      <c r="B4" s="404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405">
        <v>1</v>
      </c>
      <c r="AY4" s="405"/>
      <c r="AZ4" s="405">
        <v>2</v>
      </c>
      <c r="BA4" s="405"/>
      <c r="BB4" s="405"/>
      <c r="BC4" s="405"/>
      <c r="BD4" s="405"/>
      <c r="BE4" s="405"/>
      <c r="BF4" s="405">
        <v>3</v>
      </c>
      <c r="BG4" s="405"/>
      <c r="BH4" s="405"/>
      <c r="BI4" s="405"/>
      <c r="BJ4" s="405"/>
      <c r="BK4" s="88">
        <v>4</v>
      </c>
      <c r="BL4" s="88">
        <v>5</v>
      </c>
    </row>
    <row r="5" spans="1:64" ht="28.5" customHeight="1" x14ac:dyDescent="0.2">
      <c r="A5" s="450" t="s">
        <v>2</v>
      </c>
      <c r="B5" s="45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391">
        <v>444146</v>
      </c>
      <c r="AY5" s="392"/>
      <c r="AZ5" s="435"/>
      <c r="BA5" s="436"/>
      <c r="BB5" s="436"/>
      <c r="BC5" s="436"/>
      <c r="BD5" s="436"/>
      <c r="BE5" s="437"/>
      <c r="BF5" s="435"/>
      <c r="BG5" s="436"/>
      <c r="BH5" s="436"/>
      <c r="BI5" s="436"/>
      <c r="BJ5" s="437"/>
      <c r="BK5" s="93"/>
      <c r="BL5" s="94"/>
    </row>
    <row r="6" spans="1:64" ht="28.5" customHeight="1" x14ac:dyDescent="0.2">
      <c r="A6" s="452" t="s">
        <v>3</v>
      </c>
      <c r="B6" s="453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393">
        <v>44243</v>
      </c>
      <c r="AY6" s="392"/>
      <c r="AZ6" s="438"/>
      <c r="BA6" s="439"/>
      <c r="BB6" s="439"/>
      <c r="BC6" s="439"/>
      <c r="BD6" s="439"/>
      <c r="BE6" s="440"/>
      <c r="BF6" s="438"/>
      <c r="BG6" s="439"/>
      <c r="BH6" s="439"/>
      <c r="BI6" s="439"/>
      <c r="BJ6" s="440"/>
      <c r="BK6" s="96"/>
      <c r="BL6" s="97"/>
    </row>
    <row r="7" spans="1:64" ht="28.5" customHeight="1" x14ac:dyDescent="0.2">
      <c r="A7" s="452" t="s">
        <v>4</v>
      </c>
      <c r="B7" s="453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391" t="s">
        <v>708</v>
      </c>
      <c r="AY7" s="392"/>
      <c r="AZ7" s="438"/>
      <c r="BA7" s="439"/>
      <c r="BB7" s="439"/>
      <c r="BC7" s="439"/>
      <c r="BD7" s="439"/>
      <c r="BE7" s="440"/>
      <c r="BF7" s="438"/>
      <c r="BG7" s="439"/>
      <c r="BH7" s="439"/>
      <c r="BI7" s="439"/>
      <c r="BJ7" s="440"/>
      <c r="BK7" s="96"/>
      <c r="BL7" s="97"/>
    </row>
    <row r="8" spans="1:64" ht="28.5" customHeight="1" x14ac:dyDescent="0.2">
      <c r="A8" s="452" t="s">
        <v>5</v>
      </c>
      <c r="B8" s="453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391" t="s">
        <v>709</v>
      </c>
      <c r="AY8" s="392"/>
      <c r="AZ8" s="438"/>
      <c r="BA8" s="439"/>
      <c r="BB8" s="439"/>
      <c r="BC8" s="439"/>
      <c r="BD8" s="439"/>
      <c r="BE8" s="440"/>
      <c r="BF8" s="438"/>
      <c r="BG8" s="439"/>
      <c r="BH8" s="439"/>
      <c r="BI8" s="439"/>
      <c r="BJ8" s="440"/>
      <c r="BK8" s="96"/>
      <c r="BL8" s="97"/>
    </row>
    <row r="9" spans="1:64" ht="28.5" customHeight="1" x14ac:dyDescent="0.2">
      <c r="A9" s="452" t="s">
        <v>97</v>
      </c>
      <c r="B9" s="453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391" t="str">
        <f>'INTERC WPIS'!AX9:AY9</f>
        <v>maszynista</v>
      </c>
      <c r="AY9" s="392"/>
      <c r="AZ9" s="438"/>
      <c r="BA9" s="439"/>
      <c r="BB9" s="439"/>
      <c r="BC9" s="439"/>
      <c r="BD9" s="439"/>
      <c r="BE9" s="440"/>
      <c r="BF9" s="438"/>
      <c r="BG9" s="439"/>
      <c r="BH9" s="439"/>
      <c r="BI9" s="439"/>
      <c r="BJ9" s="440"/>
      <c r="BK9" s="96"/>
      <c r="BL9" s="97"/>
    </row>
    <row r="10" spans="1:64" ht="36.75" customHeight="1" thickBot="1" x14ac:dyDescent="0.25">
      <c r="A10" s="447" t="s">
        <v>6</v>
      </c>
      <c r="B10" s="44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397" t="str">
        <f>'R7'!M2</f>
        <v>rewident</v>
      </c>
      <c r="AY10" s="398"/>
      <c r="AZ10" s="394"/>
      <c r="BA10" s="395"/>
      <c r="BB10" s="395"/>
      <c r="BC10" s="395"/>
      <c r="BD10" s="395"/>
      <c r="BE10" s="396"/>
      <c r="BF10" s="394"/>
      <c r="BG10" s="395"/>
      <c r="BH10" s="395"/>
      <c r="BI10" s="395"/>
      <c r="BJ10" s="396"/>
      <c r="BK10" s="99"/>
      <c r="BL10" s="100"/>
    </row>
    <row r="11" spans="1:64" ht="29.25" customHeight="1" x14ac:dyDescent="0.2">
      <c r="A11" s="463" t="s">
        <v>7</v>
      </c>
      <c r="B11" s="101" t="s">
        <v>8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3"/>
      <c r="AY11" s="103"/>
      <c r="AZ11" s="103"/>
      <c r="BA11" s="103"/>
      <c r="BB11" s="103"/>
      <c r="BC11" s="103"/>
      <c r="BD11" s="104"/>
      <c r="BE11" s="411" t="s">
        <v>9</v>
      </c>
      <c r="BF11" s="411" t="s">
        <v>10</v>
      </c>
      <c r="BG11" s="411" t="s">
        <v>11</v>
      </c>
      <c r="BH11" s="411" t="s">
        <v>12</v>
      </c>
      <c r="BI11" s="411" t="s">
        <v>13</v>
      </c>
      <c r="BJ11" s="443" t="s">
        <v>14</v>
      </c>
      <c r="BK11" s="444"/>
      <c r="BL11" s="441" t="s">
        <v>15</v>
      </c>
    </row>
    <row r="12" spans="1:64" ht="12.75" customHeight="1" x14ac:dyDescent="0.2">
      <c r="A12" s="464"/>
      <c r="B12" s="105" t="s">
        <v>16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454" t="s">
        <v>17</v>
      </c>
      <c r="AY12" s="455"/>
      <c r="AZ12" s="456"/>
      <c r="BA12" s="457" t="s">
        <v>18</v>
      </c>
      <c r="BB12" s="458"/>
      <c r="BC12" s="458"/>
      <c r="BD12" s="459"/>
      <c r="BE12" s="411"/>
      <c r="BF12" s="411"/>
      <c r="BG12" s="411"/>
      <c r="BH12" s="411"/>
      <c r="BI12" s="411"/>
      <c r="BJ12" s="445" t="s">
        <v>19</v>
      </c>
      <c r="BK12" s="445" t="s">
        <v>20</v>
      </c>
      <c r="BL12" s="441"/>
    </row>
    <row r="13" spans="1:64" ht="30.75" customHeight="1" x14ac:dyDescent="0.2">
      <c r="A13" s="465"/>
      <c r="B13" s="107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8" t="s">
        <v>21</v>
      </c>
      <c r="AY13" s="108" t="s">
        <v>22</v>
      </c>
      <c r="AZ13" s="109" t="s">
        <v>23</v>
      </c>
      <c r="BA13" s="460"/>
      <c r="BB13" s="461"/>
      <c r="BC13" s="461"/>
      <c r="BD13" s="462"/>
      <c r="BE13" s="412"/>
      <c r="BF13" s="412"/>
      <c r="BG13" s="412"/>
      <c r="BH13" s="412"/>
      <c r="BI13" s="412"/>
      <c r="BJ13" s="446"/>
      <c r="BK13" s="446"/>
      <c r="BL13" s="442"/>
    </row>
    <row r="14" spans="1:64" ht="15.75" x14ac:dyDescent="0.2">
      <c r="A14" s="110">
        <v>1</v>
      </c>
      <c r="B14" s="209">
        <v>2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2">
        <v>3</v>
      </c>
      <c r="AY14" s="112">
        <v>4</v>
      </c>
      <c r="AZ14" s="112">
        <v>5</v>
      </c>
      <c r="BA14" s="415">
        <v>6</v>
      </c>
      <c r="BB14" s="416"/>
      <c r="BC14" s="416"/>
      <c r="BD14" s="417"/>
      <c r="BE14" s="112">
        <v>7</v>
      </c>
      <c r="BF14" s="112">
        <v>8</v>
      </c>
      <c r="BG14" s="112">
        <v>9</v>
      </c>
      <c r="BH14" s="112">
        <v>10</v>
      </c>
      <c r="BI14" s="112">
        <v>11</v>
      </c>
      <c r="BJ14" s="112">
        <v>12</v>
      </c>
      <c r="BK14" s="112">
        <v>13</v>
      </c>
      <c r="BL14" s="113">
        <v>14</v>
      </c>
    </row>
    <row r="15" spans="1:64" ht="26.25" x14ac:dyDescent="0.2">
      <c r="A15" s="114" t="s">
        <v>24</v>
      </c>
      <c r="B15" s="264" t="str">
        <f>'INTERC WPIS'!B15</f>
        <v>999999999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210" t="str">
        <f>'INTERC WPIS'!AX15</f>
        <v>SK</v>
      </c>
      <c r="AY15" s="258" t="str">
        <f>'INTERC WPIS'!AY15</f>
        <v>INTER CARGO</v>
      </c>
      <c r="AZ15" s="210" t="str">
        <f>'INTERC WPIS'!AZ15</f>
        <v>E183-036</v>
      </c>
      <c r="BA15" s="210">
        <f>'INTERC WPIS'!BA15</f>
        <v>3</v>
      </c>
      <c r="BB15" s="210">
        <f>'INTERC WPIS'!BB15</f>
        <v>3</v>
      </c>
      <c r="BC15" s="210">
        <f>'INTERC WPIS'!BC15</f>
        <v>6</v>
      </c>
      <c r="BD15" s="210">
        <f>'INTERC WPIS'!BD15</f>
        <v>2</v>
      </c>
      <c r="BE15" s="136">
        <f>'INTERC WPIS'!BE15</f>
        <v>18.940000000000001</v>
      </c>
      <c r="BF15" s="136"/>
      <c r="BG15" s="136">
        <f>'INTERC WPIS'!BG15</f>
        <v>120</v>
      </c>
      <c r="BH15" s="210">
        <f>'INTERC WPIS'!BH15</f>
        <v>50</v>
      </c>
      <c r="BI15" s="262"/>
      <c r="BJ15" s="135" t="str">
        <f>AX7</f>
        <v>ZEBRZYDOWICE</v>
      </c>
      <c r="BK15" s="135" t="str">
        <f>AX8</f>
        <v>PAWŁOWICE</v>
      </c>
      <c r="BL15" s="263"/>
    </row>
    <row r="16" spans="1:64" ht="26.25" x14ac:dyDescent="0.2">
      <c r="A16" s="114" t="s">
        <v>25</v>
      </c>
      <c r="B16" s="264">
        <f>'INTERC WPIS'!B16</f>
        <v>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210">
        <f>'INTERC WPIS'!AX16</f>
        <v>0</v>
      </c>
      <c r="AY16" s="258">
        <f>'INTERC WPIS'!AY16</f>
        <v>0</v>
      </c>
      <c r="AZ16" s="210">
        <f>'INTERC WPIS'!AZ16</f>
        <v>0</v>
      </c>
      <c r="BA16" s="210">
        <f>'INTERC WPIS'!BA16</f>
        <v>0</v>
      </c>
      <c r="BB16" s="210">
        <f>'INTERC WPIS'!BB16</f>
        <v>0</v>
      </c>
      <c r="BC16" s="210">
        <f>'INTERC WPIS'!BC16</f>
        <v>0</v>
      </c>
      <c r="BD16" s="210">
        <f>'INTERC WPIS'!BD16</f>
        <v>0</v>
      </c>
      <c r="BE16" s="136"/>
      <c r="BF16" s="210"/>
      <c r="BG16" s="136"/>
      <c r="BH16" s="210"/>
      <c r="BI16" s="210"/>
      <c r="BJ16" s="135"/>
      <c r="BK16" s="135"/>
      <c r="BL16" s="263"/>
    </row>
    <row r="17" spans="1:64" ht="26.25" x14ac:dyDescent="0.2">
      <c r="A17" s="114" t="s">
        <v>26</v>
      </c>
      <c r="B17" s="264">
        <f>'INTERC WPIS'!B17</f>
        <v>0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210">
        <f>'INTERC WPIS'!AX17</f>
        <v>0</v>
      </c>
      <c r="AY17" s="258">
        <f>'INTERC WPIS'!AY17</f>
        <v>0</v>
      </c>
      <c r="AZ17" s="210">
        <f>'INTERC WPIS'!AZ17</f>
        <v>0</v>
      </c>
      <c r="BA17" s="210">
        <f>'INTERC WPIS'!BA17</f>
        <v>0</v>
      </c>
      <c r="BB17" s="210">
        <f>'INTERC WPIS'!BB17</f>
        <v>0</v>
      </c>
      <c r="BC17" s="210">
        <f>'INTERC WPIS'!BC17</f>
        <v>0</v>
      </c>
      <c r="BD17" s="210">
        <f>'INTERC WPIS'!BD17</f>
        <v>0</v>
      </c>
      <c r="BE17" s="136">
        <f>'INTERC WPIS'!BE17</f>
        <v>0</v>
      </c>
      <c r="BF17" s="210"/>
      <c r="BG17" s="136">
        <f>'INTERC WPIS'!BG17</f>
        <v>0</v>
      </c>
      <c r="BH17" s="210">
        <f>'INTERC WPIS'!BH17</f>
        <v>0</v>
      </c>
      <c r="BI17" s="210"/>
      <c r="BJ17" s="135"/>
      <c r="BK17" s="135"/>
      <c r="BL17" s="263"/>
    </row>
    <row r="18" spans="1:64" ht="27" thickBot="1" x14ac:dyDescent="0.25">
      <c r="A18" s="114" t="s">
        <v>27</v>
      </c>
      <c r="B18" s="264">
        <f>'INTERC WPIS'!B18</f>
        <v>0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210">
        <f>'INTERC WPIS'!AX18</f>
        <v>0</v>
      </c>
      <c r="AY18" s="258">
        <f>'INTERC WPIS'!AY18</f>
        <v>0</v>
      </c>
      <c r="AZ18" s="210">
        <f>'INTERC WPIS'!AZ18</f>
        <v>0</v>
      </c>
      <c r="BA18" s="210">
        <f>'INTERC WPIS'!BA18</f>
        <v>0</v>
      </c>
      <c r="BB18" s="210">
        <f>'INTERC WPIS'!BB18</f>
        <v>0</v>
      </c>
      <c r="BC18" s="210">
        <f>'INTERC WPIS'!BC18</f>
        <v>0</v>
      </c>
      <c r="BD18" s="210">
        <f>'INTERC WPIS'!BD18</f>
        <v>0</v>
      </c>
      <c r="BE18" s="136">
        <f>'INTERC WPIS'!BE18</f>
        <v>0</v>
      </c>
      <c r="BF18" s="210"/>
      <c r="BG18" s="136">
        <f>'INTERC WPIS'!BG18</f>
        <v>0</v>
      </c>
      <c r="BH18" s="210">
        <f>'INTERC WPIS'!BH18</f>
        <v>0</v>
      </c>
      <c r="BI18" s="210"/>
      <c r="BJ18" s="135"/>
      <c r="BK18" s="135"/>
      <c r="BL18" s="263"/>
    </row>
    <row r="19" spans="1:64" ht="27" hidden="1" customHeight="1" x14ac:dyDescent="0.2">
      <c r="A19" s="114" t="s">
        <v>28</v>
      </c>
      <c r="B19" s="265"/>
      <c r="C19" s="427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39"/>
      <c r="O19" s="428" t="s">
        <v>105</v>
      </c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 t="s">
        <v>106</v>
      </c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 t="s">
        <v>107</v>
      </c>
      <c r="AL19" s="428"/>
      <c r="AM19" s="428"/>
      <c r="AN19" s="428"/>
      <c r="AO19" s="428"/>
      <c r="AP19" s="428"/>
      <c r="AQ19" s="428"/>
      <c r="AR19" s="428"/>
      <c r="AS19" s="428"/>
      <c r="AT19" s="428"/>
      <c r="AU19" s="428"/>
      <c r="AV19" s="38"/>
      <c r="AW19" s="38"/>
      <c r="AX19" s="116"/>
      <c r="AY19" s="119"/>
      <c r="AZ19" s="119"/>
      <c r="BA19" s="90"/>
      <c r="BB19" s="90"/>
      <c r="BC19" s="90"/>
      <c r="BD19" s="90"/>
      <c r="BE19" s="116"/>
      <c r="BF19" s="116"/>
      <c r="BG19" s="116"/>
      <c r="BH19" s="116"/>
      <c r="BI19" s="116"/>
      <c r="BJ19" s="135"/>
      <c r="BK19" s="135"/>
      <c r="BL19" s="117"/>
    </row>
    <row r="20" spans="1:64" ht="27" hidden="1" customHeight="1" thickBot="1" x14ac:dyDescent="0.25">
      <c r="A20" s="120" t="s">
        <v>29</v>
      </c>
      <c r="B20" s="266"/>
      <c r="C20" s="35">
        <v>1</v>
      </c>
      <c r="D20" s="35">
        <v>2</v>
      </c>
      <c r="E20" s="35">
        <v>3</v>
      </c>
      <c r="F20" s="35">
        <v>4</v>
      </c>
      <c r="G20" s="35">
        <v>5</v>
      </c>
      <c r="H20" s="35">
        <v>6</v>
      </c>
      <c r="I20" s="35">
        <v>7</v>
      </c>
      <c r="J20" s="35">
        <v>8</v>
      </c>
      <c r="K20" s="35">
        <v>9</v>
      </c>
      <c r="L20" s="35">
        <v>10</v>
      </c>
      <c r="M20" s="35">
        <v>11</v>
      </c>
      <c r="N20" s="36">
        <v>12</v>
      </c>
      <c r="O20" s="35">
        <v>1</v>
      </c>
      <c r="P20" s="35">
        <v>2</v>
      </c>
      <c r="Q20" s="35">
        <v>3</v>
      </c>
      <c r="R20" s="35">
        <v>4</v>
      </c>
      <c r="S20" s="35">
        <v>5</v>
      </c>
      <c r="T20" s="35">
        <v>6</v>
      </c>
      <c r="U20" s="35">
        <v>7</v>
      </c>
      <c r="V20" s="35">
        <v>8</v>
      </c>
      <c r="W20" s="35">
        <v>9</v>
      </c>
      <c r="X20" s="35">
        <v>10</v>
      </c>
      <c r="Y20" s="35">
        <v>11</v>
      </c>
      <c r="Z20" s="35">
        <v>1</v>
      </c>
      <c r="AA20" s="35">
        <v>2</v>
      </c>
      <c r="AB20" s="35">
        <v>3</v>
      </c>
      <c r="AC20" s="35">
        <v>4</v>
      </c>
      <c r="AD20" s="35">
        <v>5</v>
      </c>
      <c r="AE20" s="35">
        <v>6</v>
      </c>
      <c r="AF20" s="35">
        <v>7</v>
      </c>
      <c r="AG20" s="35">
        <v>8</v>
      </c>
      <c r="AH20" s="35">
        <v>9</v>
      </c>
      <c r="AI20" s="35">
        <v>10</v>
      </c>
      <c r="AJ20" s="35">
        <v>11</v>
      </c>
      <c r="AK20" s="35">
        <v>1</v>
      </c>
      <c r="AL20" s="35">
        <v>2</v>
      </c>
      <c r="AM20" s="35">
        <v>3</v>
      </c>
      <c r="AN20" s="35">
        <v>4</v>
      </c>
      <c r="AO20" s="35">
        <v>5</v>
      </c>
      <c r="AP20" s="35">
        <v>6</v>
      </c>
      <c r="AQ20" s="35">
        <v>7</v>
      </c>
      <c r="AR20" s="35">
        <v>8</v>
      </c>
      <c r="AS20" s="35">
        <v>9</v>
      </c>
      <c r="AT20" s="35">
        <v>10</v>
      </c>
      <c r="AU20" s="35">
        <v>11</v>
      </c>
      <c r="AV20" s="37"/>
      <c r="AW20" s="37"/>
      <c r="AX20" s="121"/>
      <c r="AY20" s="122"/>
      <c r="AZ20" s="122"/>
      <c r="BA20" s="123"/>
      <c r="BB20" s="123"/>
      <c r="BC20" s="123"/>
      <c r="BD20" s="123"/>
      <c r="BE20" s="121"/>
      <c r="BF20" s="121"/>
      <c r="BG20" s="121"/>
      <c r="BH20" s="121"/>
      <c r="BI20" s="121"/>
      <c r="BJ20" s="139"/>
      <c r="BK20" s="139"/>
      <c r="BL20" s="124"/>
    </row>
    <row r="21" spans="1:64" ht="24" thickBot="1" x14ac:dyDescent="0.25">
      <c r="A21" s="125">
        <v>1</v>
      </c>
      <c r="B21" s="267" t="str">
        <f>'INTERC WPIS'!B21</f>
        <v>315659537064</v>
      </c>
      <c r="C21" s="40" t="str">
        <f t="shared" ref="C21:M24" si="0">MID(TEXT($B21,0),C$20,1)</f>
        <v>3</v>
      </c>
      <c r="D21" s="40" t="str">
        <f t="shared" si="0"/>
        <v>1</v>
      </c>
      <c r="E21" s="40" t="str">
        <f t="shared" si="0"/>
        <v>5</v>
      </c>
      <c r="F21" s="40" t="str">
        <f t="shared" si="0"/>
        <v>6</v>
      </c>
      <c r="G21" s="40" t="str">
        <f t="shared" si="0"/>
        <v>5</v>
      </c>
      <c r="H21" s="40" t="str">
        <f t="shared" si="0"/>
        <v>9</v>
      </c>
      <c r="I21" s="40" t="str">
        <f t="shared" si="0"/>
        <v>5</v>
      </c>
      <c r="J21" s="40" t="str">
        <f t="shared" si="0"/>
        <v>3</v>
      </c>
      <c r="K21" s="40" t="str">
        <f t="shared" si="0"/>
        <v>7</v>
      </c>
      <c r="L21" s="40" t="str">
        <f t="shared" si="0"/>
        <v>0</v>
      </c>
      <c r="M21" s="41" t="str">
        <f t="shared" si="0"/>
        <v>6</v>
      </c>
      <c r="N21" s="42">
        <f>VALUE(MID(TEXT($B21,0),N$20,1))</f>
        <v>4</v>
      </c>
      <c r="O21" s="41">
        <f t="shared" ref="O21:Y24" si="1">(MOD(O$20,2)+1)*C21</f>
        <v>6</v>
      </c>
      <c r="P21" s="41">
        <f t="shared" si="1"/>
        <v>1</v>
      </c>
      <c r="Q21" s="41">
        <f t="shared" si="1"/>
        <v>10</v>
      </c>
      <c r="R21" s="41">
        <f t="shared" si="1"/>
        <v>6</v>
      </c>
      <c r="S21" s="43">
        <f t="shared" si="1"/>
        <v>10</v>
      </c>
      <c r="T21" s="43">
        <f t="shared" si="1"/>
        <v>9</v>
      </c>
      <c r="U21" s="43">
        <f t="shared" si="1"/>
        <v>10</v>
      </c>
      <c r="V21" s="41">
        <f t="shared" si="1"/>
        <v>3</v>
      </c>
      <c r="W21" s="41">
        <f t="shared" si="1"/>
        <v>14</v>
      </c>
      <c r="X21" s="41">
        <f t="shared" si="1"/>
        <v>0</v>
      </c>
      <c r="Y21" s="41">
        <f t="shared" si="1"/>
        <v>12</v>
      </c>
      <c r="Z21" s="41">
        <f t="shared" ref="Z21:AJ24" si="2">IF(O21&gt;9,1,0)</f>
        <v>0</v>
      </c>
      <c r="AA21" s="41">
        <f t="shared" si="2"/>
        <v>0</v>
      </c>
      <c r="AB21" s="43">
        <f t="shared" si="2"/>
        <v>1</v>
      </c>
      <c r="AC21" s="41">
        <f t="shared" si="2"/>
        <v>0</v>
      </c>
      <c r="AD21" s="41">
        <f t="shared" si="2"/>
        <v>1</v>
      </c>
      <c r="AE21" s="41">
        <f t="shared" si="2"/>
        <v>0</v>
      </c>
      <c r="AF21" s="44">
        <f t="shared" si="2"/>
        <v>1</v>
      </c>
      <c r="AG21" s="41">
        <f t="shared" si="2"/>
        <v>0</v>
      </c>
      <c r="AH21" s="41">
        <f t="shared" si="2"/>
        <v>1</v>
      </c>
      <c r="AI21" s="41">
        <f t="shared" si="2"/>
        <v>0</v>
      </c>
      <c r="AJ21" s="44">
        <f t="shared" si="2"/>
        <v>1</v>
      </c>
      <c r="AK21" s="41">
        <f t="shared" ref="AK21:AU24" si="3">IF(O21&gt;9,O21-10,O21)</f>
        <v>6</v>
      </c>
      <c r="AL21" s="41">
        <f t="shared" si="3"/>
        <v>1</v>
      </c>
      <c r="AM21" s="41">
        <f t="shared" si="3"/>
        <v>0</v>
      </c>
      <c r="AN21" s="41">
        <f t="shared" si="3"/>
        <v>6</v>
      </c>
      <c r="AO21" s="41">
        <f t="shared" si="3"/>
        <v>0</v>
      </c>
      <c r="AP21" s="44">
        <f t="shared" si="3"/>
        <v>9</v>
      </c>
      <c r="AQ21" s="41">
        <f t="shared" si="3"/>
        <v>0</v>
      </c>
      <c r="AR21" s="41">
        <f t="shared" si="3"/>
        <v>3</v>
      </c>
      <c r="AS21" s="41">
        <f t="shared" si="3"/>
        <v>4</v>
      </c>
      <c r="AT21" s="41">
        <f t="shared" si="3"/>
        <v>0</v>
      </c>
      <c r="AU21" s="44">
        <f t="shared" si="3"/>
        <v>2</v>
      </c>
      <c r="AV21" s="41">
        <f>SUM(Z21:AU21)</f>
        <v>36</v>
      </c>
      <c r="AW21" s="42">
        <f>IF(AV21&gt;70,80-AV21,IF(AV21&gt;60,70-AV21,IF(AV21&gt;50,60-AV21,IF(AV21&gt;40,50-AV21,IF(AV21&gt;30,40-AV21,IF(AV21&gt;20,30-AV21,IF(AV21&gt;10,20-AV21,10-AV21)))))))</f>
        <v>4</v>
      </c>
      <c r="AX21" s="253" t="str">
        <f>'INTERC WPIS'!AX21</f>
        <v>SK</v>
      </c>
      <c r="AY21" s="253" t="str">
        <f>'INTERC WPIS'!AY21</f>
        <v>INTER CARGO</v>
      </c>
      <c r="AZ21" s="253" t="str">
        <f>'INTERC WPIS'!AZ21</f>
        <v>Ea</v>
      </c>
      <c r="BA21" s="254">
        <f>'INTERC WPIS'!BA21</f>
        <v>3</v>
      </c>
      <c r="BB21" s="254">
        <f>'INTERC WPIS'!BB21</f>
        <v>3</v>
      </c>
      <c r="BC21" s="254">
        <f>'INTERC WPIS'!BC21</f>
        <v>6</v>
      </c>
      <c r="BD21" s="254">
        <f>'INTERC WPIS'!BD21</f>
        <v>2</v>
      </c>
      <c r="BE21" s="127">
        <f>'INTERC WPIS'!BE21</f>
        <v>14.04</v>
      </c>
      <c r="BF21" s="126">
        <f>'INTERC WPIS'!BF21</f>
        <v>0</v>
      </c>
      <c r="BG21" s="127">
        <f>'INTERC WPIS'!BG21</f>
        <v>22.6</v>
      </c>
      <c r="BH21" s="251">
        <f>'INTERC WPIS'!BH21</f>
        <v>26</v>
      </c>
      <c r="BI21" s="127">
        <f t="shared" ref="BI21:BI48" si="4">BF21+BG21</f>
        <v>22.6</v>
      </c>
      <c r="BJ21" s="259" t="str">
        <f>AX7</f>
        <v>ZEBRZYDOWICE</v>
      </c>
      <c r="BK21" s="259" t="str">
        <f>AX8</f>
        <v>PAWŁOWICE</v>
      </c>
      <c r="BL21" s="260" t="str">
        <f>Tabela5[[#This Row],[Towar]]</f>
        <v xml:space="preserve">Próżne </v>
      </c>
    </row>
    <row r="22" spans="1:64" ht="24" thickBot="1" x14ac:dyDescent="0.25">
      <c r="A22" s="128">
        <v>2</v>
      </c>
      <c r="B22" s="268" t="s">
        <v>714</v>
      </c>
      <c r="C22" s="40" t="str">
        <f t="shared" si="0"/>
        <v xml:space="preserve"> </v>
      </c>
      <c r="D22" s="40" t="str">
        <f t="shared" si="0"/>
        <v/>
      </c>
      <c r="E22" s="40" t="str">
        <f t="shared" si="0"/>
        <v/>
      </c>
      <c r="F22" s="40" t="str">
        <f t="shared" si="0"/>
        <v/>
      </c>
      <c r="G22" s="40" t="str">
        <f t="shared" si="0"/>
        <v/>
      </c>
      <c r="H22" s="40" t="str">
        <f t="shared" si="0"/>
        <v/>
      </c>
      <c r="I22" s="40" t="str">
        <f t="shared" si="0"/>
        <v/>
      </c>
      <c r="J22" s="40" t="str">
        <f t="shared" si="0"/>
        <v/>
      </c>
      <c r="K22" s="40" t="str">
        <f t="shared" si="0"/>
        <v/>
      </c>
      <c r="L22" s="40" t="str">
        <f t="shared" si="0"/>
        <v/>
      </c>
      <c r="M22" s="41" t="str">
        <f t="shared" si="0"/>
        <v/>
      </c>
      <c r="N22" s="42" t="e">
        <f>VALUE(MID(TEXT($B22,0),N$20,1))</f>
        <v>#VALUE!</v>
      </c>
      <c r="O22" s="41" t="e">
        <f t="shared" si="1"/>
        <v>#VALUE!</v>
      </c>
      <c r="P22" s="41" t="e">
        <f t="shared" si="1"/>
        <v>#VALUE!</v>
      </c>
      <c r="Q22" s="41" t="e">
        <f t="shared" si="1"/>
        <v>#VALUE!</v>
      </c>
      <c r="R22" s="41" t="e">
        <f t="shared" si="1"/>
        <v>#VALUE!</v>
      </c>
      <c r="S22" s="43" t="e">
        <f t="shared" si="1"/>
        <v>#VALUE!</v>
      </c>
      <c r="T22" s="43" t="e">
        <f t="shared" si="1"/>
        <v>#VALUE!</v>
      </c>
      <c r="U22" s="43" t="e">
        <f t="shared" si="1"/>
        <v>#VALUE!</v>
      </c>
      <c r="V22" s="41" t="e">
        <f t="shared" si="1"/>
        <v>#VALUE!</v>
      </c>
      <c r="W22" s="41" t="e">
        <f t="shared" si="1"/>
        <v>#VALUE!</v>
      </c>
      <c r="X22" s="41" t="e">
        <f t="shared" si="1"/>
        <v>#VALUE!</v>
      </c>
      <c r="Y22" s="41" t="e">
        <f t="shared" si="1"/>
        <v>#VALUE!</v>
      </c>
      <c r="Z22" s="41" t="e">
        <f t="shared" si="2"/>
        <v>#VALUE!</v>
      </c>
      <c r="AA22" s="41" t="e">
        <f t="shared" si="2"/>
        <v>#VALUE!</v>
      </c>
      <c r="AB22" s="43" t="e">
        <f t="shared" si="2"/>
        <v>#VALUE!</v>
      </c>
      <c r="AC22" s="41" t="e">
        <f t="shared" si="2"/>
        <v>#VALUE!</v>
      </c>
      <c r="AD22" s="41" t="e">
        <f t="shared" si="2"/>
        <v>#VALUE!</v>
      </c>
      <c r="AE22" s="41" t="e">
        <f t="shared" si="2"/>
        <v>#VALUE!</v>
      </c>
      <c r="AF22" s="44" t="e">
        <f t="shared" si="2"/>
        <v>#VALUE!</v>
      </c>
      <c r="AG22" s="41" t="e">
        <f t="shared" si="2"/>
        <v>#VALUE!</v>
      </c>
      <c r="AH22" s="41" t="e">
        <f t="shared" si="2"/>
        <v>#VALUE!</v>
      </c>
      <c r="AI22" s="41" t="e">
        <f t="shared" si="2"/>
        <v>#VALUE!</v>
      </c>
      <c r="AJ22" s="44" t="e">
        <f t="shared" si="2"/>
        <v>#VALUE!</v>
      </c>
      <c r="AK22" s="41" t="e">
        <f t="shared" si="3"/>
        <v>#VALUE!</v>
      </c>
      <c r="AL22" s="41" t="e">
        <f t="shared" si="3"/>
        <v>#VALUE!</v>
      </c>
      <c r="AM22" s="41" t="e">
        <f t="shared" si="3"/>
        <v>#VALUE!</v>
      </c>
      <c r="AN22" s="41" t="e">
        <f t="shared" si="3"/>
        <v>#VALUE!</v>
      </c>
      <c r="AO22" s="41" t="e">
        <f t="shared" si="3"/>
        <v>#VALUE!</v>
      </c>
      <c r="AP22" s="44" t="e">
        <f t="shared" si="3"/>
        <v>#VALUE!</v>
      </c>
      <c r="AQ22" s="41" t="e">
        <f t="shared" si="3"/>
        <v>#VALUE!</v>
      </c>
      <c r="AR22" s="41" t="e">
        <f t="shared" si="3"/>
        <v>#VALUE!</v>
      </c>
      <c r="AS22" s="41" t="e">
        <f t="shared" si="3"/>
        <v>#VALUE!</v>
      </c>
      <c r="AT22" s="41" t="e">
        <f t="shared" si="3"/>
        <v>#VALUE!</v>
      </c>
      <c r="AU22" s="44" t="e">
        <f t="shared" si="3"/>
        <v>#VALUE!</v>
      </c>
      <c r="AV22" s="41" t="e">
        <f>SUM(Z22:AU22)</f>
        <v>#VALUE!</v>
      </c>
      <c r="AW22" s="42" t="e">
        <f>IF(AV22&gt;70,80-AV22,IF(AV22&gt;60,70-AV22,IF(AV22&gt;50,60-AV22,IF(AV22&gt;40,50-AV22,IF(AV22&gt;30,40-AV22,IF(AV22&gt;20,30-AV22,IF(AV22&gt;10,20-AV22,10-AV22)))))))</f>
        <v>#VALUE!</v>
      </c>
      <c r="AX22" s="255">
        <f>'INTERC WPIS'!AX22</f>
        <v>0</v>
      </c>
      <c r="AY22" s="255" t="str">
        <f>'INTERC WPIS'!AY22</f>
        <v>INTER CARGO</v>
      </c>
      <c r="AZ22" s="255">
        <f>'INTERC WPIS'!AZ22</f>
        <v>0</v>
      </c>
      <c r="BA22" s="255">
        <f>'INTERC WPIS'!BA22</f>
        <v>3</v>
      </c>
      <c r="BB22" s="255">
        <f>'INTERC WPIS'!BB22</f>
        <v>3</v>
      </c>
      <c r="BC22" s="255">
        <f>'INTERC WPIS'!BC22</f>
        <v>6</v>
      </c>
      <c r="BD22" s="255">
        <f>'INTERC WPIS'!BD22</f>
        <v>2</v>
      </c>
      <c r="BE22" s="130">
        <f>'INTERC WPIS'!BE22</f>
        <v>0</v>
      </c>
      <c r="BF22" s="130">
        <f>'INTERC WPIS'!BF22</f>
        <v>0</v>
      </c>
      <c r="BG22" s="130">
        <f>'INTERC WPIS'!BG22</f>
        <v>0</v>
      </c>
      <c r="BH22" s="252">
        <f>'INTERC WPIS'!BH22</f>
        <v>0</v>
      </c>
      <c r="BI22" s="130">
        <f t="shared" si="4"/>
        <v>0</v>
      </c>
      <c r="BJ22" s="129" t="str">
        <f t="shared" ref="BJ22:BJ51" si="5">BJ21</f>
        <v>ZEBRZYDOWICE</v>
      </c>
      <c r="BK22" s="129" t="str">
        <f t="shared" ref="BK22:BK51" si="6">BK21</f>
        <v>PAWŁOWICE</v>
      </c>
      <c r="BL22" s="261">
        <f>Tabela5[[#This Row],[Towar]]</f>
        <v>0</v>
      </c>
    </row>
    <row r="23" spans="1:64" ht="24" thickBot="1" x14ac:dyDescent="0.25">
      <c r="A23" s="131">
        <v>3</v>
      </c>
      <c r="B23" s="268" t="s">
        <v>714</v>
      </c>
      <c r="C23" s="40" t="str">
        <f t="shared" si="0"/>
        <v xml:space="preserve"> </v>
      </c>
      <c r="D23" s="40" t="str">
        <f t="shared" si="0"/>
        <v/>
      </c>
      <c r="E23" s="40" t="str">
        <f t="shared" si="0"/>
        <v/>
      </c>
      <c r="F23" s="40" t="str">
        <f t="shared" si="0"/>
        <v/>
      </c>
      <c r="G23" s="40" t="str">
        <f t="shared" si="0"/>
        <v/>
      </c>
      <c r="H23" s="40" t="str">
        <f t="shared" si="0"/>
        <v/>
      </c>
      <c r="I23" s="40" t="str">
        <f t="shared" si="0"/>
        <v/>
      </c>
      <c r="J23" s="40" t="str">
        <f t="shared" si="0"/>
        <v/>
      </c>
      <c r="K23" s="40" t="str">
        <f t="shared" si="0"/>
        <v/>
      </c>
      <c r="L23" s="40" t="str">
        <f t="shared" si="0"/>
        <v/>
      </c>
      <c r="M23" s="41" t="str">
        <f t="shared" si="0"/>
        <v/>
      </c>
      <c r="N23" s="42" t="e">
        <f>VALUE(MID(TEXT($B23,0),N$20,1))</f>
        <v>#VALUE!</v>
      </c>
      <c r="O23" s="41" t="e">
        <f t="shared" si="1"/>
        <v>#VALUE!</v>
      </c>
      <c r="P23" s="41" t="e">
        <f t="shared" si="1"/>
        <v>#VALUE!</v>
      </c>
      <c r="Q23" s="41" t="e">
        <f t="shared" si="1"/>
        <v>#VALUE!</v>
      </c>
      <c r="R23" s="41" t="e">
        <f t="shared" si="1"/>
        <v>#VALUE!</v>
      </c>
      <c r="S23" s="43" t="e">
        <f t="shared" si="1"/>
        <v>#VALUE!</v>
      </c>
      <c r="T23" s="43" t="e">
        <f t="shared" si="1"/>
        <v>#VALUE!</v>
      </c>
      <c r="U23" s="43" t="e">
        <f t="shared" si="1"/>
        <v>#VALUE!</v>
      </c>
      <c r="V23" s="41" t="e">
        <f t="shared" si="1"/>
        <v>#VALUE!</v>
      </c>
      <c r="W23" s="41" t="e">
        <f t="shared" si="1"/>
        <v>#VALUE!</v>
      </c>
      <c r="X23" s="41" t="e">
        <f t="shared" si="1"/>
        <v>#VALUE!</v>
      </c>
      <c r="Y23" s="41" t="e">
        <f t="shared" si="1"/>
        <v>#VALUE!</v>
      </c>
      <c r="Z23" s="41" t="e">
        <f t="shared" si="2"/>
        <v>#VALUE!</v>
      </c>
      <c r="AA23" s="41" t="e">
        <f t="shared" si="2"/>
        <v>#VALUE!</v>
      </c>
      <c r="AB23" s="43" t="e">
        <f t="shared" si="2"/>
        <v>#VALUE!</v>
      </c>
      <c r="AC23" s="41" t="e">
        <f t="shared" si="2"/>
        <v>#VALUE!</v>
      </c>
      <c r="AD23" s="41" t="e">
        <f t="shared" si="2"/>
        <v>#VALUE!</v>
      </c>
      <c r="AE23" s="41" t="e">
        <f t="shared" si="2"/>
        <v>#VALUE!</v>
      </c>
      <c r="AF23" s="44" t="e">
        <f t="shared" si="2"/>
        <v>#VALUE!</v>
      </c>
      <c r="AG23" s="41" t="e">
        <f t="shared" si="2"/>
        <v>#VALUE!</v>
      </c>
      <c r="AH23" s="41" t="e">
        <f t="shared" si="2"/>
        <v>#VALUE!</v>
      </c>
      <c r="AI23" s="41" t="e">
        <f t="shared" si="2"/>
        <v>#VALUE!</v>
      </c>
      <c r="AJ23" s="44" t="e">
        <f t="shared" si="2"/>
        <v>#VALUE!</v>
      </c>
      <c r="AK23" s="41" t="e">
        <f t="shared" si="3"/>
        <v>#VALUE!</v>
      </c>
      <c r="AL23" s="41" t="e">
        <f t="shared" si="3"/>
        <v>#VALUE!</v>
      </c>
      <c r="AM23" s="41" t="e">
        <f t="shared" si="3"/>
        <v>#VALUE!</v>
      </c>
      <c r="AN23" s="41" t="e">
        <f t="shared" si="3"/>
        <v>#VALUE!</v>
      </c>
      <c r="AO23" s="41" t="e">
        <f t="shared" si="3"/>
        <v>#VALUE!</v>
      </c>
      <c r="AP23" s="44" t="e">
        <f t="shared" si="3"/>
        <v>#VALUE!</v>
      </c>
      <c r="AQ23" s="41" t="e">
        <f t="shared" si="3"/>
        <v>#VALUE!</v>
      </c>
      <c r="AR23" s="41" t="e">
        <f t="shared" si="3"/>
        <v>#VALUE!</v>
      </c>
      <c r="AS23" s="41" t="e">
        <f t="shared" si="3"/>
        <v>#VALUE!</v>
      </c>
      <c r="AT23" s="41" t="e">
        <f t="shared" si="3"/>
        <v>#VALUE!</v>
      </c>
      <c r="AU23" s="44" t="e">
        <f t="shared" si="3"/>
        <v>#VALUE!</v>
      </c>
      <c r="AV23" s="41" t="e">
        <f>SUM(Z23:AU23)</f>
        <v>#VALUE!</v>
      </c>
      <c r="AW23" s="42" t="e">
        <f>IF(AV23&gt;70,80-AV23,IF(AV23&gt;60,70-AV23,IF(AV23&gt;50,60-AV23,IF(AV23&gt;40,50-AV23,IF(AV23&gt;30,40-AV23,IF(AV23&gt;20,30-AV23,IF(AV23&gt;10,20-AV23,10-AV23)))))))</f>
        <v>#VALUE!</v>
      </c>
      <c r="AX23" s="255">
        <f>'INTERC WPIS'!AX23</f>
        <v>0</v>
      </c>
      <c r="AY23" s="255" t="str">
        <f>'INTERC WPIS'!AY23</f>
        <v>INTER CARGO</v>
      </c>
      <c r="AZ23" s="255">
        <f>'INTERC WPIS'!AZ23</f>
        <v>0</v>
      </c>
      <c r="BA23" s="255">
        <f>'INTERC WPIS'!BA23</f>
        <v>3</v>
      </c>
      <c r="BB23" s="255">
        <f>'INTERC WPIS'!BB23</f>
        <v>3</v>
      </c>
      <c r="BC23" s="255">
        <f>'INTERC WPIS'!BC23</f>
        <v>6</v>
      </c>
      <c r="BD23" s="255">
        <f>'INTERC WPIS'!BD23</f>
        <v>2</v>
      </c>
      <c r="BE23" s="130">
        <f>'INTERC WPIS'!BE23</f>
        <v>0</v>
      </c>
      <c r="BF23" s="130">
        <f>'INTERC WPIS'!BF23</f>
        <v>0</v>
      </c>
      <c r="BG23" s="130">
        <f>'INTERC WPIS'!BG23</f>
        <v>0</v>
      </c>
      <c r="BH23" s="252">
        <f>'INTERC WPIS'!BH23</f>
        <v>0</v>
      </c>
      <c r="BI23" s="132">
        <f t="shared" si="4"/>
        <v>0</v>
      </c>
      <c r="BJ23" s="129" t="str">
        <f t="shared" si="5"/>
        <v>ZEBRZYDOWICE</v>
      </c>
      <c r="BK23" s="129" t="str">
        <f t="shared" si="6"/>
        <v>PAWŁOWICE</v>
      </c>
      <c r="BL23" s="261">
        <f>Tabela5[[#This Row],[Towar]]</f>
        <v>0</v>
      </c>
    </row>
    <row r="24" spans="1:64" ht="24" thickBot="1" x14ac:dyDescent="0.25">
      <c r="A24" s="131">
        <v>4</v>
      </c>
      <c r="B24" s="268">
        <f>'INTERC WPIS'!B24</f>
        <v>0</v>
      </c>
      <c r="C24" s="40" t="str">
        <f t="shared" si="0"/>
        <v>0</v>
      </c>
      <c r="D24" s="40" t="str">
        <f t="shared" si="0"/>
        <v/>
      </c>
      <c r="E24" s="40" t="str">
        <f t="shared" si="0"/>
        <v/>
      </c>
      <c r="F24" s="40" t="str">
        <f t="shared" si="0"/>
        <v/>
      </c>
      <c r="G24" s="40" t="str">
        <f t="shared" si="0"/>
        <v/>
      </c>
      <c r="H24" s="40" t="str">
        <f t="shared" si="0"/>
        <v/>
      </c>
      <c r="I24" s="40" t="str">
        <f t="shared" si="0"/>
        <v/>
      </c>
      <c r="J24" s="40" t="str">
        <f t="shared" si="0"/>
        <v/>
      </c>
      <c r="K24" s="40" t="str">
        <f t="shared" si="0"/>
        <v/>
      </c>
      <c r="L24" s="40" t="str">
        <f t="shared" si="0"/>
        <v/>
      </c>
      <c r="M24" s="41" t="str">
        <f t="shared" si="0"/>
        <v/>
      </c>
      <c r="N24" s="42" t="e">
        <f>VALUE(MID(TEXT($B24,0),N$20,1))</f>
        <v>#VALUE!</v>
      </c>
      <c r="O24" s="41">
        <f t="shared" si="1"/>
        <v>0</v>
      </c>
      <c r="P24" s="41" t="e">
        <f t="shared" si="1"/>
        <v>#VALUE!</v>
      </c>
      <c r="Q24" s="41" t="e">
        <f t="shared" si="1"/>
        <v>#VALUE!</v>
      </c>
      <c r="R24" s="41" t="e">
        <f t="shared" si="1"/>
        <v>#VALUE!</v>
      </c>
      <c r="S24" s="43" t="e">
        <f t="shared" si="1"/>
        <v>#VALUE!</v>
      </c>
      <c r="T24" s="43" t="e">
        <f t="shared" si="1"/>
        <v>#VALUE!</v>
      </c>
      <c r="U24" s="43" t="e">
        <f t="shared" si="1"/>
        <v>#VALUE!</v>
      </c>
      <c r="V24" s="41" t="e">
        <f t="shared" si="1"/>
        <v>#VALUE!</v>
      </c>
      <c r="W24" s="41" t="e">
        <f t="shared" si="1"/>
        <v>#VALUE!</v>
      </c>
      <c r="X24" s="41" t="e">
        <f t="shared" si="1"/>
        <v>#VALUE!</v>
      </c>
      <c r="Y24" s="41" t="e">
        <f t="shared" si="1"/>
        <v>#VALUE!</v>
      </c>
      <c r="Z24" s="41">
        <f t="shared" si="2"/>
        <v>0</v>
      </c>
      <c r="AA24" s="41" t="e">
        <f t="shared" si="2"/>
        <v>#VALUE!</v>
      </c>
      <c r="AB24" s="43" t="e">
        <f t="shared" si="2"/>
        <v>#VALUE!</v>
      </c>
      <c r="AC24" s="41" t="e">
        <f t="shared" si="2"/>
        <v>#VALUE!</v>
      </c>
      <c r="AD24" s="41" t="e">
        <f t="shared" si="2"/>
        <v>#VALUE!</v>
      </c>
      <c r="AE24" s="41" t="e">
        <f t="shared" si="2"/>
        <v>#VALUE!</v>
      </c>
      <c r="AF24" s="44" t="e">
        <f t="shared" si="2"/>
        <v>#VALUE!</v>
      </c>
      <c r="AG24" s="41" t="e">
        <f t="shared" si="2"/>
        <v>#VALUE!</v>
      </c>
      <c r="AH24" s="41" t="e">
        <f t="shared" si="2"/>
        <v>#VALUE!</v>
      </c>
      <c r="AI24" s="41" t="e">
        <f t="shared" si="2"/>
        <v>#VALUE!</v>
      </c>
      <c r="AJ24" s="44" t="e">
        <f t="shared" si="2"/>
        <v>#VALUE!</v>
      </c>
      <c r="AK24" s="41">
        <f t="shared" si="3"/>
        <v>0</v>
      </c>
      <c r="AL24" s="41" t="e">
        <f t="shared" si="3"/>
        <v>#VALUE!</v>
      </c>
      <c r="AM24" s="41" t="e">
        <f t="shared" si="3"/>
        <v>#VALUE!</v>
      </c>
      <c r="AN24" s="41" t="e">
        <f t="shared" si="3"/>
        <v>#VALUE!</v>
      </c>
      <c r="AO24" s="41" t="e">
        <f t="shared" si="3"/>
        <v>#VALUE!</v>
      </c>
      <c r="AP24" s="44" t="e">
        <f t="shared" si="3"/>
        <v>#VALUE!</v>
      </c>
      <c r="AQ24" s="41" t="e">
        <f t="shared" si="3"/>
        <v>#VALUE!</v>
      </c>
      <c r="AR24" s="41" t="e">
        <f t="shared" si="3"/>
        <v>#VALUE!</v>
      </c>
      <c r="AS24" s="41" t="e">
        <f t="shared" si="3"/>
        <v>#VALUE!</v>
      </c>
      <c r="AT24" s="41" t="e">
        <f t="shared" si="3"/>
        <v>#VALUE!</v>
      </c>
      <c r="AU24" s="44" t="e">
        <f t="shared" si="3"/>
        <v>#VALUE!</v>
      </c>
      <c r="AV24" s="41" t="e">
        <f>SUM(Z24:AU24)</f>
        <v>#VALUE!</v>
      </c>
      <c r="AW24" s="42" t="e">
        <f>IF(AV24&gt;70,80-AV24,IF(AV24&gt;60,70-AV24,IF(AV24&gt;50,60-AV24,IF(AV24&gt;40,50-AV24,IF(AV24&gt;30,40-AV24,IF(AV24&gt;20,30-AV24,IF(AV24&gt;10,20-AV24,10-AV24)))))))</f>
        <v>#VALUE!</v>
      </c>
      <c r="AX24" s="255">
        <f>'INTERC WPIS'!AX24</f>
        <v>0</v>
      </c>
      <c r="AY24" s="255" t="str">
        <f>'INTERC WPIS'!AY24</f>
        <v>INTER CARGO</v>
      </c>
      <c r="AZ24" s="255">
        <f>'INTERC WPIS'!AZ24</f>
        <v>0</v>
      </c>
      <c r="BA24" s="255">
        <f>'INTERC WPIS'!BA24</f>
        <v>3</v>
      </c>
      <c r="BB24" s="255">
        <f>'INTERC WPIS'!BB24</f>
        <v>3</v>
      </c>
      <c r="BC24" s="255">
        <f>'INTERC WPIS'!BC24</f>
        <v>6</v>
      </c>
      <c r="BD24" s="255">
        <f>'INTERC WPIS'!BD24</f>
        <v>2</v>
      </c>
      <c r="BE24" s="130">
        <f>'INTERC WPIS'!BE24</f>
        <v>0</v>
      </c>
      <c r="BF24" s="130">
        <f>'INTERC WPIS'!BF24</f>
        <v>0</v>
      </c>
      <c r="BG24" s="130">
        <f>'INTERC WPIS'!BG24</f>
        <v>0</v>
      </c>
      <c r="BH24" s="252">
        <f>'INTERC WPIS'!BH24</f>
        <v>0</v>
      </c>
      <c r="BI24" s="132">
        <f t="shared" si="4"/>
        <v>0</v>
      </c>
      <c r="BJ24" s="129" t="str">
        <f t="shared" si="5"/>
        <v>ZEBRZYDOWICE</v>
      </c>
      <c r="BK24" s="129" t="str">
        <f t="shared" si="6"/>
        <v>PAWŁOWICE</v>
      </c>
      <c r="BL24" s="261">
        <f>Tabela5[[#This Row],[Towar]]</f>
        <v>0</v>
      </c>
    </row>
    <row r="25" spans="1:64" ht="24" thickBot="1" x14ac:dyDescent="0.25">
      <c r="A25" s="131">
        <v>5</v>
      </c>
      <c r="B25" s="268">
        <f>'INTERC WPIS'!B25</f>
        <v>0</v>
      </c>
      <c r="C25" s="40" t="str">
        <f t="shared" ref="C25:M36" si="7">MID(TEXT($B25,0),C$20,1)</f>
        <v>0</v>
      </c>
      <c r="D25" s="40" t="str">
        <f t="shared" si="7"/>
        <v/>
      </c>
      <c r="E25" s="40" t="str">
        <f t="shared" si="7"/>
        <v/>
      </c>
      <c r="F25" s="40" t="str">
        <f t="shared" si="7"/>
        <v/>
      </c>
      <c r="G25" s="40" t="str">
        <f t="shared" si="7"/>
        <v/>
      </c>
      <c r="H25" s="40" t="str">
        <f t="shared" si="7"/>
        <v/>
      </c>
      <c r="I25" s="40" t="str">
        <f t="shared" si="7"/>
        <v/>
      </c>
      <c r="J25" s="40" t="str">
        <f t="shared" si="7"/>
        <v/>
      </c>
      <c r="K25" s="40" t="str">
        <f t="shared" si="7"/>
        <v/>
      </c>
      <c r="L25" s="40" t="str">
        <f t="shared" si="7"/>
        <v/>
      </c>
      <c r="M25" s="41" t="str">
        <f t="shared" si="7"/>
        <v/>
      </c>
      <c r="N25" s="42" t="e">
        <f t="shared" ref="N25:N62" si="8">VALUE(MID(TEXT($B25,0),N$20,1))</f>
        <v>#VALUE!</v>
      </c>
      <c r="O25" s="41">
        <f t="shared" ref="O25:O62" si="9">(MOD(O$20,2)+1)*C25</f>
        <v>0</v>
      </c>
      <c r="P25" s="41" t="e">
        <f t="shared" ref="P25:P62" si="10">(MOD(P$20,2)+1)*D25</f>
        <v>#VALUE!</v>
      </c>
      <c r="Q25" s="41" t="e">
        <f t="shared" ref="Q25:Q62" si="11">(MOD(Q$20,2)+1)*E25</f>
        <v>#VALUE!</v>
      </c>
      <c r="R25" s="41" t="e">
        <f t="shared" ref="R25:R62" si="12">(MOD(R$20,2)+1)*F25</f>
        <v>#VALUE!</v>
      </c>
      <c r="S25" s="43" t="e">
        <f t="shared" ref="S25:S62" si="13">(MOD(S$20,2)+1)*G25</f>
        <v>#VALUE!</v>
      </c>
      <c r="T25" s="43" t="e">
        <f t="shared" ref="T25:T62" si="14">(MOD(T$20,2)+1)*H25</f>
        <v>#VALUE!</v>
      </c>
      <c r="U25" s="43" t="e">
        <f t="shared" ref="U25:U62" si="15">(MOD(U$20,2)+1)*I25</f>
        <v>#VALUE!</v>
      </c>
      <c r="V25" s="41" t="e">
        <f t="shared" ref="V25:V62" si="16">(MOD(V$20,2)+1)*J25</f>
        <v>#VALUE!</v>
      </c>
      <c r="W25" s="41" t="e">
        <f t="shared" ref="W25:W62" si="17">(MOD(W$20,2)+1)*K25</f>
        <v>#VALUE!</v>
      </c>
      <c r="X25" s="41" t="e">
        <f t="shared" ref="X25:X62" si="18">(MOD(X$20,2)+1)*L25</f>
        <v>#VALUE!</v>
      </c>
      <c r="Y25" s="41" t="e">
        <f t="shared" ref="Y25:Y62" si="19">(MOD(Y$20,2)+1)*M25</f>
        <v>#VALUE!</v>
      </c>
      <c r="Z25" s="41">
        <f t="shared" ref="Z25:Z62" si="20">IF(O25&gt;9,1,0)</f>
        <v>0</v>
      </c>
      <c r="AA25" s="41" t="e">
        <f t="shared" ref="AA25:AA62" si="21">IF(P25&gt;9,1,0)</f>
        <v>#VALUE!</v>
      </c>
      <c r="AB25" s="43" t="e">
        <f t="shared" ref="AB25:AB62" si="22">IF(Q25&gt;9,1,0)</f>
        <v>#VALUE!</v>
      </c>
      <c r="AC25" s="41" t="e">
        <f t="shared" ref="AC25:AC62" si="23">IF(R25&gt;9,1,0)</f>
        <v>#VALUE!</v>
      </c>
      <c r="AD25" s="41" t="e">
        <f t="shared" ref="AD25:AD62" si="24">IF(S25&gt;9,1,0)</f>
        <v>#VALUE!</v>
      </c>
      <c r="AE25" s="41" t="e">
        <f t="shared" ref="AE25:AE62" si="25">IF(T25&gt;9,1,0)</f>
        <v>#VALUE!</v>
      </c>
      <c r="AF25" s="44" t="e">
        <f t="shared" ref="AF25:AF62" si="26">IF(U25&gt;9,1,0)</f>
        <v>#VALUE!</v>
      </c>
      <c r="AG25" s="41" t="e">
        <f t="shared" ref="AG25:AG62" si="27">IF(V25&gt;9,1,0)</f>
        <v>#VALUE!</v>
      </c>
      <c r="AH25" s="41" t="e">
        <f t="shared" ref="AH25:AH62" si="28">IF(W25&gt;9,1,0)</f>
        <v>#VALUE!</v>
      </c>
      <c r="AI25" s="41" t="e">
        <f t="shared" ref="AI25:AI62" si="29">IF(X25&gt;9,1,0)</f>
        <v>#VALUE!</v>
      </c>
      <c r="AJ25" s="44" t="e">
        <f t="shared" ref="AJ25:AJ62" si="30">IF(Y25&gt;9,1,0)</f>
        <v>#VALUE!</v>
      </c>
      <c r="AK25" s="41">
        <f t="shared" ref="AK25:AK62" si="31">IF(O25&gt;9,O25-10,O25)</f>
        <v>0</v>
      </c>
      <c r="AL25" s="41" t="e">
        <f t="shared" ref="AL25:AL62" si="32">IF(P25&gt;9,P25-10,P25)</f>
        <v>#VALUE!</v>
      </c>
      <c r="AM25" s="41" t="e">
        <f t="shared" ref="AM25:AM62" si="33">IF(Q25&gt;9,Q25-10,Q25)</f>
        <v>#VALUE!</v>
      </c>
      <c r="AN25" s="41" t="e">
        <f t="shared" ref="AN25:AN62" si="34">IF(R25&gt;9,R25-10,R25)</f>
        <v>#VALUE!</v>
      </c>
      <c r="AO25" s="41" t="e">
        <f t="shared" ref="AO25:AO62" si="35">IF(S25&gt;9,S25-10,S25)</f>
        <v>#VALUE!</v>
      </c>
      <c r="AP25" s="44" t="e">
        <f t="shared" ref="AP25:AP62" si="36">IF(T25&gt;9,T25-10,T25)</f>
        <v>#VALUE!</v>
      </c>
      <c r="AQ25" s="41" t="e">
        <f t="shared" ref="AQ25:AQ62" si="37">IF(U25&gt;9,U25-10,U25)</f>
        <v>#VALUE!</v>
      </c>
      <c r="AR25" s="41" t="e">
        <f t="shared" ref="AR25:AR62" si="38">IF(V25&gt;9,V25-10,V25)</f>
        <v>#VALUE!</v>
      </c>
      <c r="AS25" s="41" t="e">
        <f t="shared" ref="AS25:AS62" si="39">IF(W25&gt;9,W25-10,W25)</f>
        <v>#VALUE!</v>
      </c>
      <c r="AT25" s="41" t="e">
        <f t="shared" ref="AT25:AT62" si="40">IF(X25&gt;9,X25-10,X25)</f>
        <v>#VALUE!</v>
      </c>
      <c r="AU25" s="44" t="e">
        <f t="shared" ref="AU25:AU62" si="41">IF(Y25&gt;9,Y25-10,Y25)</f>
        <v>#VALUE!</v>
      </c>
      <c r="AV25" s="41" t="e">
        <f t="shared" ref="AV25:AV62" si="42">SUM(Z25:AU25)</f>
        <v>#VALUE!</v>
      </c>
      <c r="AW25" s="42" t="e">
        <f t="shared" ref="AW25:AW62" si="43">IF(AV25&gt;70,80-AV25,IF(AV25&gt;60,70-AV25,IF(AV25&gt;50,60-AV25,IF(AV25&gt;40,50-AV25,IF(AV25&gt;30,40-AV25,IF(AV25&gt;20,30-AV25,IF(AV25&gt;10,20-AV25,10-AV25)))))))</f>
        <v>#VALUE!</v>
      </c>
      <c r="AX25" s="255">
        <f>'INTERC WPIS'!AX25</f>
        <v>0</v>
      </c>
      <c r="AY25" s="255" t="str">
        <f>'INTERC WPIS'!AY25</f>
        <v>INTER CARGO</v>
      </c>
      <c r="AZ25" s="255">
        <f>'INTERC WPIS'!AZ25</f>
        <v>0</v>
      </c>
      <c r="BA25" s="255">
        <f>'INTERC WPIS'!BA25</f>
        <v>3</v>
      </c>
      <c r="BB25" s="255">
        <f>'INTERC WPIS'!BB25</f>
        <v>3</v>
      </c>
      <c r="BC25" s="255">
        <f>'INTERC WPIS'!BC25</f>
        <v>6</v>
      </c>
      <c r="BD25" s="255">
        <f>'INTERC WPIS'!BD25</f>
        <v>2</v>
      </c>
      <c r="BE25" s="130">
        <f>'INTERC WPIS'!BE25</f>
        <v>0</v>
      </c>
      <c r="BF25" s="130">
        <f>'INTERC WPIS'!BF25</f>
        <v>0</v>
      </c>
      <c r="BG25" s="130">
        <f>'INTERC WPIS'!BG25</f>
        <v>0</v>
      </c>
      <c r="BH25" s="252">
        <f>'INTERC WPIS'!BH25</f>
        <v>0</v>
      </c>
      <c r="BI25" s="132">
        <f t="shared" si="4"/>
        <v>0</v>
      </c>
      <c r="BJ25" s="129" t="str">
        <f t="shared" si="5"/>
        <v>ZEBRZYDOWICE</v>
      </c>
      <c r="BK25" s="129" t="str">
        <f t="shared" si="6"/>
        <v>PAWŁOWICE</v>
      </c>
      <c r="BL25" s="261">
        <f>Tabela5[[#This Row],[Towar]]</f>
        <v>0</v>
      </c>
    </row>
    <row r="26" spans="1:64" ht="24" thickBot="1" x14ac:dyDescent="0.25">
      <c r="A26" s="131">
        <v>6</v>
      </c>
      <c r="B26" s="268">
        <f>'INTERC WPIS'!B26</f>
        <v>0</v>
      </c>
      <c r="C26" s="40" t="str">
        <f t="shared" si="7"/>
        <v>0</v>
      </c>
      <c r="D26" s="40" t="str">
        <f t="shared" si="7"/>
        <v/>
      </c>
      <c r="E26" s="40" t="str">
        <f t="shared" si="7"/>
        <v/>
      </c>
      <c r="F26" s="40" t="str">
        <f t="shared" si="7"/>
        <v/>
      </c>
      <c r="G26" s="40" t="str">
        <f t="shared" si="7"/>
        <v/>
      </c>
      <c r="H26" s="40" t="str">
        <f t="shared" si="7"/>
        <v/>
      </c>
      <c r="I26" s="40" t="str">
        <f t="shared" si="7"/>
        <v/>
      </c>
      <c r="J26" s="40" t="str">
        <f t="shared" si="7"/>
        <v/>
      </c>
      <c r="K26" s="40" t="str">
        <f t="shared" si="7"/>
        <v/>
      </c>
      <c r="L26" s="40" t="str">
        <f t="shared" si="7"/>
        <v/>
      </c>
      <c r="M26" s="41" t="str">
        <f t="shared" si="7"/>
        <v/>
      </c>
      <c r="N26" s="42" t="e">
        <f t="shared" si="8"/>
        <v>#VALUE!</v>
      </c>
      <c r="O26" s="41">
        <f t="shared" si="9"/>
        <v>0</v>
      </c>
      <c r="P26" s="41" t="e">
        <f t="shared" si="10"/>
        <v>#VALUE!</v>
      </c>
      <c r="Q26" s="41" t="e">
        <f t="shared" si="11"/>
        <v>#VALUE!</v>
      </c>
      <c r="R26" s="41" t="e">
        <f t="shared" si="12"/>
        <v>#VALUE!</v>
      </c>
      <c r="S26" s="43" t="e">
        <f t="shared" si="13"/>
        <v>#VALUE!</v>
      </c>
      <c r="T26" s="43" t="e">
        <f t="shared" si="14"/>
        <v>#VALUE!</v>
      </c>
      <c r="U26" s="43" t="e">
        <f t="shared" si="15"/>
        <v>#VALUE!</v>
      </c>
      <c r="V26" s="41" t="e">
        <f t="shared" si="16"/>
        <v>#VALUE!</v>
      </c>
      <c r="W26" s="41" t="e">
        <f t="shared" si="17"/>
        <v>#VALUE!</v>
      </c>
      <c r="X26" s="41" t="e">
        <f t="shared" si="18"/>
        <v>#VALUE!</v>
      </c>
      <c r="Y26" s="41" t="e">
        <f t="shared" si="19"/>
        <v>#VALUE!</v>
      </c>
      <c r="Z26" s="41">
        <f t="shared" si="20"/>
        <v>0</v>
      </c>
      <c r="AA26" s="41" t="e">
        <f t="shared" si="21"/>
        <v>#VALUE!</v>
      </c>
      <c r="AB26" s="43" t="e">
        <f t="shared" si="22"/>
        <v>#VALUE!</v>
      </c>
      <c r="AC26" s="41" t="e">
        <f t="shared" si="23"/>
        <v>#VALUE!</v>
      </c>
      <c r="AD26" s="41" t="e">
        <f t="shared" si="24"/>
        <v>#VALUE!</v>
      </c>
      <c r="AE26" s="41" t="e">
        <f t="shared" si="25"/>
        <v>#VALUE!</v>
      </c>
      <c r="AF26" s="44" t="e">
        <f t="shared" si="26"/>
        <v>#VALUE!</v>
      </c>
      <c r="AG26" s="41" t="e">
        <f t="shared" si="27"/>
        <v>#VALUE!</v>
      </c>
      <c r="AH26" s="41" t="e">
        <f t="shared" si="28"/>
        <v>#VALUE!</v>
      </c>
      <c r="AI26" s="41" t="e">
        <f t="shared" si="29"/>
        <v>#VALUE!</v>
      </c>
      <c r="AJ26" s="44" t="e">
        <f t="shared" si="30"/>
        <v>#VALUE!</v>
      </c>
      <c r="AK26" s="41">
        <f t="shared" si="31"/>
        <v>0</v>
      </c>
      <c r="AL26" s="41" t="e">
        <f t="shared" si="32"/>
        <v>#VALUE!</v>
      </c>
      <c r="AM26" s="41" t="e">
        <f t="shared" si="33"/>
        <v>#VALUE!</v>
      </c>
      <c r="AN26" s="41" t="e">
        <f t="shared" si="34"/>
        <v>#VALUE!</v>
      </c>
      <c r="AO26" s="41" t="e">
        <f t="shared" si="35"/>
        <v>#VALUE!</v>
      </c>
      <c r="AP26" s="44" t="e">
        <f t="shared" si="36"/>
        <v>#VALUE!</v>
      </c>
      <c r="AQ26" s="41" t="e">
        <f t="shared" si="37"/>
        <v>#VALUE!</v>
      </c>
      <c r="AR26" s="41" t="e">
        <f t="shared" si="38"/>
        <v>#VALUE!</v>
      </c>
      <c r="AS26" s="41" t="e">
        <f t="shared" si="39"/>
        <v>#VALUE!</v>
      </c>
      <c r="AT26" s="41" t="e">
        <f t="shared" si="40"/>
        <v>#VALUE!</v>
      </c>
      <c r="AU26" s="44" t="e">
        <f t="shared" si="41"/>
        <v>#VALUE!</v>
      </c>
      <c r="AV26" s="41" t="e">
        <f t="shared" si="42"/>
        <v>#VALUE!</v>
      </c>
      <c r="AW26" s="42" t="e">
        <f t="shared" si="43"/>
        <v>#VALUE!</v>
      </c>
      <c r="AX26" s="255">
        <f>'INTERC WPIS'!AX26</f>
        <v>0</v>
      </c>
      <c r="AY26" s="255" t="str">
        <f>'INTERC WPIS'!AY26</f>
        <v>INTER CARGO</v>
      </c>
      <c r="AZ26" s="255">
        <f>'INTERC WPIS'!AZ26</f>
        <v>0</v>
      </c>
      <c r="BA26" s="255">
        <f>'INTERC WPIS'!BA26</f>
        <v>3</v>
      </c>
      <c r="BB26" s="255">
        <f>'INTERC WPIS'!BB26</f>
        <v>3</v>
      </c>
      <c r="BC26" s="255">
        <f>'INTERC WPIS'!BC26</f>
        <v>6</v>
      </c>
      <c r="BD26" s="255">
        <f>'INTERC WPIS'!BD26</f>
        <v>2</v>
      </c>
      <c r="BE26" s="130">
        <f>'INTERC WPIS'!BE26</f>
        <v>0</v>
      </c>
      <c r="BF26" s="130">
        <f>'INTERC WPIS'!BF26</f>
        <v>0</v>
      </c>
      <c r="BG26" s="130">
        <f>'INTERC WPIS'!BG26</f>
        <v>0</v>
      </c>
      <c r="BH26" s="252">
        <f>'INTERC WPIS'!BH26</f>
        <v>0</v>
      </c>
      <c r="BI26" s="132">
        <f t="shared" si="4"/>
        <v>0</v>
      </c>
      <c r="BJ26" s="129" t="str">
        <f t="shared" si="5"/>
        <v>ZEBRZYDOWICE</v>
      </c>
      <c r="BK26" s="129" t="str">
        <f t="shared" si="6"/>
        <v>PAWŁOWICE</v>
      </c>
      <c r="BL26" s="261">
        <f>Tabela5[[#This Row],[Towar]]</f>
        <v>0</v>
      </c>
    </row>
    <row r="27" spans="1:64" ht="24" thickBot="1" x14ac:dyDescent="0.25">
      <c r="A27" s="131">
        <v>7</v>
      </c>
      <c r="B27" s="268">
        <f>'INTERC WPIS'!B27</f>
        <v>0</v>
      </c>
      <c r="C27" s="40" t="str">
        <f t="shared" si="7"/>
        <v>0</v>
      </c>
      <c r="D27" s="40" t="str">
        <f t="shared" si="7"/>
        <v/>
      </c>
      <c r="E27" s="40" t="str">
        <f t="shared" si="7"/>
        <v/>
      </c>
      <c r="F27" s="40" t="str">
        <f t="shared" si="7"/>
        <v/>
      </c>
      <c r="G27" s="40" t="str">
        <f t="shared" si="7"/>
        <v/>
      </c>
      <c r="H27" s="40" t="str">
        <f t="shared" si="7"/>
        <v/>
      </c>
      <c r="I27" s="40" t="str">
        <f t="shared" si="7"/>
        <v/>
      </c>
      <c r="J27" s="40" t="str">
        <f t="shared" si="7"/>
        <v/>
      </c>
      <c r="K27" s="40" t="str">
        <f t="shared" si="7"/>
        <v/>
      </c>
      <c r="L27" s="40" t="str">
        <f t="shared" si="7"/>
        <v/>
      </c>
      <c r="M27" s="41" t="str">
        <f t="shared" si="7"/>
        <v/>
      </c>
      <c r="N27" s="42" t="e">
        <f t="shared" si="8"/>
        <v>#VALUE!</v>
      </c>
      <c r="O27" s="41">
        <f t="shared" si="9"/>
        <v>0</v>
      </c>
      <c r="P27" s="41" t="e">
        <f t="shared" si="10"/>
        <v>#VALUE!</v>
      </c>
      <c r="Q27" s="41" t="e">
        <f t="shared" si="11"/>
        <v>#VALUE!</v>
      </c>
      <c r="R27" s="41" t="e">
        <f t="shared" si="12"/>
        <v>#VALUE!</v>
      </c>
      <c r="S27" s="43" t="e">
        <f t="shared" si="13"/>
        <v>#VALUE!</v>
      </c>
      <c r="T27" s="43" t="e">
        <f t="shared" si="14"/>
        <v>#VALUE!</v>
      </c>
      <c r="U27" s="43" t="e">
        <f t="shared" si="15"/>
        <v>#VALUE!</v>
      </c>
      <c r="V27" s="41" t="e">
        <f t="shared" si="16"/>
        <v>#VALUE!</v>
      </c>
      <c r="W27" s="41" t="e">
        <f t="shared" si="17"/>
        <v>#VALUE!</v>
      </c>
      <c r="X27" s="41" t="e">
        <f t="shared" si="18"/>
        <v>#VALUE!</v>
      </c>
      <c r="Y27" s="41" t="e">
        <f t="shared" si="19"/>
        <v>#VALUE!</v>
      </c>
      <c r="Z27" s="41">
        <f t="shared" si="20"/>
        <v>0</v>
      </c>
      <c r="AA27" s="41" t="e">
        <f t="shared" si="21"/>
        <v>#VALUE!</v>
      </c>
      <c r="AB27" s="43" t="e">
        <f t="shared" si="22"/>
        <v>#VALUE!</v>
      </c>
      <c r="AC27" s="41" t="e">
        <f t="shared" si="23"/>
        <v>#VALUE!</v>
      </c>
      <c r="AD27" s="41" t="e">
        <f t="shared" si="24"/>
        <v>#VALUE!</v>
      </c>
      <c r="AE27" s="41" t="e">
        <f t="shared" si="25"/>
        <v>#VALUE!</v>
      </c>
      <c r="AF27" s="44" t="e">
        <f t="shared" si="26"/>
        <v>#VALUE!</v>
      </c>
      <c r="AG27" s="41" t="e">
        <f t="shared" si="27"/>
        <v>#VALUE!</v>
      </c>
      <c r="AH27" s="41" t="e">
        <f t="shared" si="28"/>
        <v>#VALUE!</v>
      </c>
      <c r="AI27" s="41" t="e">
        <f t="shared" si="29"/>
        <v>#VALUE!</v>
      </c>
      <c r="AJ27" s="44" t="e">
        <f t="shared" si="30"/>
        <v>#VALUE!</v>
      </c>
      <c r="AK27" s="41">
        <f t="shared" si="31"/>
        <v>0</v>
      </c>
      <c r="AL27" s="41" t="e">
        <f t="shared" si="32"/>
        <v>#VALUE!</v>
      </c>
      <c r="AM27" s="41" t="e">
        <f t="shared" si="33"/>
        <v>#VALUE!</v>
      </c>
      <c r="AN27" s="41" t="e">
        <f t="shared" si="34"/>
        <v>#VALUE!</v>
      </c>
      <c r="AO27" s="41" t="e">
        <f t="shared" si="35"/>
        <v>#VALUE!</v>
      </c>
      <c r="AP27" s="44" t="e">
        <f t="shared" si="36"/>
        <v>#VALUE!</v>
      </c>
      <c r="AQ27" s="41" t="e">
        <f t="shared" si="37"/>
        <v>#VALUE!</v>
      </c>
      <c r="AR27" s="41" t="e">
        <f t="shared" si="38"/>
        <v>#VALUE!</v>
      </c>
      <c r="AS27" s="41" t="e">
        <f t="shared" si="39"/>
        <v>#VALUE!</v>
      </c>
      <c r="AT27" s="41" t="e">
        <f t="shared" si="40"/>
        <v>#VALUE!</v>
      </c>
      <c r="AU27" s="44" t="e">
        <f t="shared" si="41"/>
        <v>#VALUE!</v>
      </c>
      <c r="AV27" s="41" t="e">
        <f t="shared" si="42"/>
        <v>#VALUE!</v>
      </c>
      <c r="AW27" s="42" t="e">
        <f t="shared" si="43"/>
        <v>#VALUE!</v>
      </c>
      <c r="AX27" s="255">
        <f>'INTERC WPIS'!AX27</f>
        <v>0</v>
      </c>
      <c r="AY27" s="255" t="str">
        <f>'INTERC WPIS'!AY27</f>
        <v>INTER CARGO</v>
      </c>
      <c r="AZ27" s="255">
        <f>'INTERC WPIS'!AZ27</f>
        <v>0</v>
      </c>
      <c r="BA27" s="255">
        <f>'INTERC WPIS'!BA27</f>
        <v>3</v>
      </c>
      <c r="BB27" s="255">
        <f>'INTERC WPIS'!BB27</f>
        <v>3</v>
      </c>
      <c r="BC27" s="255">
        <f>'INTERC WPIS'!BC27</f>
        <v>6</v>
      </c>
      <c r="BD27" s="255">
        <f>'INTERC WPIS'!BD27</f>
        <v>2</v>
      </c>
      <c r="BE27" s="130">
        <f>'INTERC WPIS'!BE27</f>
        <v>0</v>
      </c>
      <c r="BF27" s="130">
        <f>'INTERC WPIS'!BF27</f>
        <v>0</v>
      </c>
      <c r="BG27" s="130">
        <f>'INTERC WPIS'!BG27</f>
        <v>0</v>
      </c>
      <c r="BH27" s="252">
        <f>'INTERC WPIS'!BH27</f>
        <v>0</v>
      </c>
      <c r="BI27" s="132">
        <f t="shared" si="4"/>
        <v>0</v>
      </c>
      <c r="BJ27" s="129" t="str">
        <f t="shared" si="5"/>
        <v>ZEBRZYDOWICE</v>
      </c>
      <c r="BK27" s="129" t="str">
        <f t="shared" si="6"/>
        <v>PAWŁOWICE</v>
      </c>
      <c r="BL27" s="261">
        <f>Tabela5[[#This Row],[Towar]]</f>
        <v>0</v>
      </c>
    </row>
    <row r="28" spans="1:64" ht="24" thickBot="1" x14ac:dyDescent="0.25">
      <c r="A28" s="131">
        <v>8</v>
      </c>
      <c r="B28" s="268">
        <f>'INTERC WPIS'!B28</f>
        <v>0</v>
      </c>
      <c r="C28" s="40" t="str">
        <f t="shared" si="7"/>
        <v>0</v>
      </c>
      <c r="D28" s="40" t="str">
        <f t="shared" si="7"/>
        <v/>
      </c>
      <c r="E28" s="40" t="str">
        <f t="shared" si="7"/>
        <v/>
      </c>
      <c r="F28" s="40" t="str">
        <f t="shared" si="7"/>
        <v/>
      </c>
      <c r="G28" s="40" t="str">
        <f t="shared" si="7"/>
        <v/>
      </c>
      <c r="H28" s="40" t="str">
        <f t="shared" si="7"/>
        <v/>
      </c>
      <c r="I28" s="40" t="str">
        <f t="shared" si="7"/>
        <v/>
      </c>
      <c r="J28" s="40" t="str">
        <f t="shared" si="7"/>
        <v/>
      </c>
      <c r="K28" s="40" t="str">
        <f t="shared" si="7"/>
        <v/>
      </c>
      <c r="L28" s="40" t="str">
        <f t="shared" si="7"/>
        <v/>
      </c>
      <c r="M28" s="41" t="str">
        <f t="shared" si="7"/>
        <v/>
      </c>
      <c r="N28" s="42" t="e">
        <f t="shared" si="8"/>
        <v>#VALUE!</v>
      </c>
      <c r="O28" s="41">
        <f t="shared" si="9"/>
        <v>0</v>
      </c>
      <c r="P28" s="41" t="e">
        <f t="shared" si="10"/>
        <v>#VALUE!</v>
      </c>
      <c r="Q28" s="41" t="e">
        <f t="shared" si="11"/>
        <v>#VALUE!</v>
      </c>
      <c r="R28" s="41" t="e">
        <f t="shared" si="12"/>
        <v>#VALUE!</v>
      </c>
      <c r="S28" s="43" t="e">
        <f t="shared" si="13"/>
        <v>#VALUE!</v>
      </c>
      <c r="T28" s="43" t="e">
        <f t="shared" si="14"/>
        <v>#VALUE!</v>
      </c>
      <c r="U28" s="43" t="e">
        <f t="shared" si="15"/>
        <v>#VALUE!</v>
      </c>
      <c r="V28" s="41" t="e">
        <f t="shared" si="16"/>
        <v>#VALUE!</v>
      </c>
      <c r="W28" s="41" t="e">
        <f t="shared" si="17"/>
        <v>#VALUE!</v>
      </c>
      <c r="X28" s="41" t="e">
        <f t="shared" si="18"/>
        <v>#VALUE!</v>
      </c>
      <c r="Y28" s="41" t="e">
        <f t="shared" si="19"/>
        <v>#VALUE!</v>
      </c>
      <c r="Z28" s="41">
        <f t="shared" si="20"/>
        <v>0</v>
      </c>
      <c r="AA28" s="41" t="e">
        <f t="shared" si="21"/>
        <v>#VALUE!</v>
      </c>
      <c r="AB28" s="43" t="e">
        <f t="shared" si="22"/>
        <v>#VALUE!</v>
      </c>
      <c r="AC28" s="41" t="e">
        <f t="shared" si="23"/>
        <v>#VALUE!</v>
      </c>
      <c r="AD28" s="41" t="e">
        <f t="shared" si="24"/>
        <v>#VALUE!</v>
      </c>
      <c r="AE28" s="41" t="e">
        <f t="shared" si="25"/>
        <v>#VALUE!</v>
      </c>
      <c r="AF28" s="44" t="e">
        <f t="shared" si="26"/>
        <v>#VALUE!</v>
      </c>
      <c r="AG28" s="41" t="e">
        <f t="shared" si="27"/>
        <v>#VALUE!</v>
      </c>
      <c r="AH28" s="41" t="e">
        <f t="shared" si="28"/>
        <v>#VALUE!</v>
      </c>
      <c r="AI28" s="41" t="e">
        <f t="shared" si="29"/>
        <v>#VALUE!</v>
      </c>
      <c r="AJ28" s="44" t="e">
        <f t="shared" si="30"/>
        <v>#VALUE!</v>
      </c>
      <c r="AK28" s="41">
        <f t="shared" si="31"/>
        <v>0</v>
      </c>
      <c r="AL28" s="41" t="e">
        <f t="shared" si="32"/>
        <v>#VALUE!</v>
      </c>
      <c r="AM28" s="41" t="e">
        <f t="shared" si="33"/>
        <v>#VALUE!</v>
      </c>
      <c r="AN28" s="41" t="e">
        <f t="shared" si="34"/>
        <v>#VALUE!</v>
      </c>
      <c r="AO28" s="41" t="e">
        <f t="shared" si="35"/>
        <v>#VALUE!</v>
      </c>
      <c r="AP28" s="44" t="e">
        <f t="shared" si="36"/>
        <v>#VALUE!</v>
      </c>
      <c r="AQ28" s="41" t="e">
        <f t="shared" si="37"/>
        <v>#VALUE!</v>
      </c>
      <c r="AR28" s="41" t="e">
        <f t="shared" si="38"/>
        <v>#VALUE!</v>
      </c>
      <c r="AS28" s="41" t="e">
        <f t="shared" si="39"/>
        <v>#VALUE!</v>
      </c>
      <c r="AT28" s="41" t="e">
        <f t="shared" si="40"/>
        <v>#VALUE!</v>
      </c>
      <c r="AU28" s="44" t="e">
        <f t="shared" si="41"/>
        <v>#VALUE!</v>
      </c>
      <c r="AV28" s="41" t="e">
        <f t="shared" si="42"/>
        <v>#VALUE!</v>
      </c>
      <c r="AW28" s="42" t="e">
        <f t="shared" si="43"/>
        <v>#VALUE!</v>
      </c>
      <c r="AX28" s="255">
        <f>'INTERC WPIS'!AX28</f>
        <v>0</v>
      </c>
      <c r="AY28" s="255" t="str">
        <f>'INTERC WPIS'!AY28</f>
        <v>INTER CARGO</v>
      </c>
      <c r="AZ28" s="255">
        <f>'INTERC WPIS'!AZ28</f>
        <v>0</v>
      </c>
      <c r="BA28" s="255">
        <f>'INTERC WPIS'!BA28</f>
        <v>3</v>
      </c>
      <c r="BB28" s="255">
        <f>'INTERC WPIS'!BB28</f>
        <v>3</v>
      </c>
      <c r="BC28" s="255">
        <f>'INTERC WPIS'!BC28</f>
        <v>6</v>
      </c>
      <c r="BD28" s="255">
        <f>'INTERC WPIS'!BD28</f>
        <v>2</v>
      </c>
      <c r="BE28" s="130">
        <f>'INTERC WPIS'!BE28</f>
        <v>0</v>
      </c>
      <c r="BF28" s="130">
        <f>'INTERC WPIS'!BF28</f>
        <v>0</v>
      </c>
      <c r="BG28" s="130">
        <f>'INTERC WPIS'!BG28</f>
        <v>0</v>
      </c>
      <c r="BH28" s="252">
        <f>'INTERC WPIS'!BH28</f>
        <v>0</v>
      </c>
      <c r="BI28" s="132">
        <f t="shared" si="4"/>
        <v>0</v>
      </c>
      <c r="BJ28" s="129" t="str">
        <f t="shared" si="5"/>
        <v>ZEBRZYDOWICE</v>
      </c>
      <c r="BK28" s="129" t="str">
        <f t="shared" si="6"/>
        <v>PAWŁOWICE</v>
      </c>
      <c r="BL28" s="261">
        <f>Tabela5[[#This Row],[Towar]]</f>
        <v>0</v>
      </c>
    </row>
    <row r="29" spans="1:64" ht="24" thickBot="1" x14ac:dyDescent="0.25">
      <c r="A29" s="131">
        <v>9</v>
      </c>
      <c r="B29" s="268">
        <f>'INTERC WPIS'!B29</f>
        <v>0</v>
      </c>
      <c r="C29" s="40" t="str">
        <f t="shared" si="7"/>
        <v>0</v>
      </c>
      <c r="D29" s="40" t="str">
        <f t="shared" si="7"/>
        <v/>
      </c>
      <c r="E29" s="40" t="str">
        <f t="shared" si="7"/>
        <v/>
      </c>
      <c r="F29" s="40" t="str">
        <f t="shared" si="7"/>
        <v/>
      </c>
      <c r="G29" s="40" t="str">
        <f t="shared" si="7"/>
        <v/>
      </c>
      <c r="H29" s="40" t="str">
        <f t="shared" si="7"/>
        <v/>
      </c>
      <c r="I29" s="40" t="str">
        <f t="shared" si="7"/>
        <v/>
      </c>
      <c r="J29" s="40" t="str">
        <f t="shared" si="7"/>
        <v/>
      </c>
      <c r="K29" s="40" t="str">
        <f t="shared" si="7"/>
        <v/>
      </c>
      <c r="L29" s="40" t="str">
        <f t="shared" si="7"/>
        <v/>
      </c>
      <c r="M29" s="41" t="str">
        <f t="shared" si="7"/>
        <v/>
      </c>
      <c r="N29" s="42" t="e">
        <f t="shared" si="8"/>
        <v>#VALUE!</v>
      </c>
      <c r="O29" s="41">
        <f t="shared" si="9"/>
        <v>0</v>
      </c>
      <c r="P29" s="41" t="e">
        <f t="shared" si="10"/>
        <v>#VALUE!</v>
      </c>
      <c r="Q29" s="41" t="e">
        <f t="shared" si="11"/>
        <v>#VALUE!</v>
      </c>
      <c r="R29" s="41" t="e">
        <f t="shared" si="12"/>
        <v>#VALUE!</v>
      </c>
      <c r="S29" s="43" t="e">
        <f t="shared" si="13"/>
        <v>#VALUE!</v>
      </c>
      <c r="T29" s="43" t="e">
        <f t="shared" si="14"/>
        <v>#VALUE!</v>
      </c>
      <c r="U29" s="43" t="e">
        <f t="shared" si="15"/>
        <v>#VALUE!</v>
      </c>
      <c r="V29" s="41" t="e">
        <f t="shared" si="16"/>
        <v>#VALUE!</v>
      </c>
      <c r="W29" s="41" t="e">
        <f t="shared" si="17"/>
        <v>#VALUE!</v>
      </c>
      <c r="X29" s="41" t="e">
        <f t="shared" si="18"/>
        <v>#VALUE!</v>
      </c>
      <c r="Y29" s="41" t="e">
        <f t="shared" si="19"/>
        <v>#VALUE!</v>
      </c>
      <c r="Z29" s="41">
        <f t="shared" si="20"/>
        <v>0</v>
      </c>
      <c r="AA29" s="41" t="e">
        <f t="shared" si="21"/>
        <v>#VALUE!</v>
      </c>
      <c r="AB29" s="43" t="e">
        <f t="shared" si="22"/>
        <v>#VALUE!</v>
      </c>
      <c r="AC29" s="41" t="e">
        <f t="shared" si="23"/>
        <v>#VALUE!</v>
      </c>
      <c r="AD29" s="41" t="e">
        <f t="shared" si="24"/>
        <v>#VALUE!</v>
      </c>
      <c r="AE29" s="41" t="e">
        <f t="shared" si="25"/>
        <v>#VALUE!</v>
      </c>
      <c r="AF29" s="44" t="e">
        <f t="shared" si="26"/>
        <v>#VALUE!</v>
      </c>
      <c r="AG29" s="41" t="e">
        <f t="shared" si="27"/>
        <v>#VALUE!</v>
      </c>
      <c r="AH29" s="41" t="e">
        <f t="shared" si="28"/>
        <v>#VALUE!</v>
      </c>
      <c r="AI29" s="41" t="e">
        <f t="shared" si="29"/>
        <v>#VALUE!</v>
      </c>
      <c r="AJ29" s="44" t="e">
        <f t="shared" si="30"/>
        <v>#VALUE!</v>
      </c>
      <c r="AK29" s="41">
        <f t="shared" si="31"/>
        <v>0</v>
      </c>
      <c r="AL29" s="41" t="e">
        <f t="shared" si="32"/>
        <v>#VALUE!</v>
      </c>
      <c r="AM29" s="41" t="e">
        <f t="shared" si="33"/>
        <v>#VALUE!</v>
      </c>
      <c r="AN29" s="41" t="e">
        <f t="shared" si="34"/>
        <v>#VALUE!</v>
      </c>
      <c r="AO29" s="41" t="e">
        <f t="shared" si="35"/>
        <v>#VALUE!</v>
      </c>
      <c r="AP29" s="44" t="e">
        <f t="shared" si="36"/>
        <v>#VALUE!</v>
      </c>
      <c r="AQ29" s="41" t="e">
        <f t="shared" si="37"/>
        <v>#VALUE!</v>
      </c>
      <c r="AR29" s="41" t="e">
        <f t="shared" si="38"/>
        <v>#VALUE!</v>
      </c>
      <c r="AS29" s="41" t="e">
        <f t="shared" si="39"/>
        <v>#VALUE!</v>
      </c>
      <c r="AT29" s="41" t="e">
        <f t="shared" si="40"/>
        <v>#VALUE!</v>
      </c>
      <c r="AU29" s="44" t="e">
        <f t="shared" si="41"/>
        <v>#VALUE!</v>
      </c>
      <c r="AV29" s="41" t="e">
        <f t="shared" si="42"/>
        <v>#VALUE!</v>
      </c>
      <c r="AW29" s="42" t="e">
        <f t="shared" si="43"/>
        <v>#VALUE!</v>
      </c>
      <c r="AX29" s="255">
        <f>'INTERC WPIS'!AX29</f>
        <v>0</v>
      </c>
      <c r="AY29" s="255" t="str">
        <f>'INTERC WPIS'!AY29</f>
        <v>INTER CARGO</v>
      </c>
      <c r="AZ29" s="255">
        <f>'INTERC WPIS'!AZ29</f>
        <v>0</v>
      </c>
      <c r="BA29" s="255">
        <f>'INTERC WPIS'!BA29</f>
        <v>3</v>
      </c>
      <c r="BB29" s="255">
        <f>'INTERC WPIS'!BB29</f>
        <v>3</v>
      </c>
      <c r="BC29" s="255">
        <f>'INTERC WPIS'!BC29</f>
        <v>6</v>
      </c>
      <c r="BD29" s="255">
        <f>'INTERC WPIS'!BD29</f>
        <v>2</v>
      </c>
      <c r="BE29" s="130">
        <f>'INTERC WPIS'!BE29</f>
        <v>0</v>
      </c>
      <c r="BF29" s="130">
        <f>'INTERC WPIS'!BF29</f>
        <v>0</v>
      </c>
      <c r="BG29" s="130">
        <f>'INTERC WPIS'!BG29</f>
        <v>0</v>
      </c>
      <c r="BH29" s="252">
        <f>'INTERC WPIS'!BH29</f>
        <v>0</v>
      </c>
      <c r="BI29" s="132">
        <f t="shared" si="4"/>
        <v>0</v>
      </c>
      <c r="BJ29" s="129" t="str">
        <f t="shared" si="5"/>
        <v>ZEBRZYDOWICE</v>
      </c>
      <c r="BK29" s="129" t="str">
        <f t="shared" si="6"/>
        <v>PAWŁOWICE</v>
      </c>
      <c r="BL29" s="261">
        <f>Tabela5[[#This Row],[Towar]]</f>
        <v>0</v>
      </c>
    </row>
    <row r="30" spans="1:64" ht="24" thickBot="1" x14ac:dyDescent="0.25">
      <c r="A30" s="131">
        <v>10</v>
      </c>
      <c r="B30" s="268">
        <f>'INTERC WPIS'!B30</f>
        <v>0</v>
      </c>
      <c r="C30" s="40" t="str">
        <f t="shared" si="7"/>
        <v>0</v>
      </c>
      <c r="D30" s="40" t="str">
        <f t="shared" si="7"/>
        <v/>
      </c>
      <c r="E30" s="40" t="str">
        <f t="shared" si="7"/>
        <v/>
      </c>
      <c r="F30" s="40" t="str">
        <f t="shared" si="7"/>
        <v/>
      </c>
      <c r="G30" s="40" t="str">
        <f t="shared" si="7"/>
        <v/>
      </c>
      <c r="H30" s="40" t="str">
        <f t="shared" si="7"/>
        <v/>
      </c>
      <c r="I30" s="40" t="str">
        <f t="shared" si="7"/>
        <v/>
      </c>
      <c r="J30" s="40" t="str">
        <f t="shared" si="7"/>
        <v/>
      </c>
      <c r="K30" s="40" t="str">
        <f t="shared" si="7"/>
        <v/>
      </c>
      <c r="L30" s="40" t="str">
        <f t="shared" si="7"/>
        <v/>
      </c>
      <c r="M30" s="41" t="str">
        <f t="shared" si="7"/>
        <v/>
      </c>
      <c r="N30" s="42" t="e">
        <f t="shared" si="8"/>
        <v>#VALUE!</v>
      </c>
      <c r="O30" s="41">
        <f t="shared" si="9"/>
        <v>0</v>
      </c>
      <c r="P30" s="41" t="e">
        <f t="shared" si="10"/>
        <v>#VALUE!</v>
      </c>
      <c r="Q30" s="41" t="e">
        <f t="shared" si="11"/>
        <v>#VALUE!</v>
      </c>
      <c r="R30" s="41" t="e">
        <f t="shared" si="12"/>
        <v>#VALUE!</v>
      </c>
      <c r="S30" s="43" t="e">
        <f t="shared" si="13"/>
        <v>#VALUE!</v>
      </c>
      <c r="T30" s="43" t="e">
        <f t="shared" si="14"/>
        <v>#VALUE!</v>
      </c>
      <c r="U30" s="43" t="e">
        <f t="shared" si="15"/>
        <v>#VALUE!</v>
      </c>
      <c r="V30" s="41" t="e">
        <f t="shared" si="16"/>
        <v>#VALUE!</v>
      </c>
      <c r="W30" s="41" t="e">
        <f t="shared" si="17"/>
        <v>#VALUE!</v>
      </c>
      <c r="X30" s="41" t="e">
        <f t="shared" si="18"/>
        <v>#VALUE!</v>
      </c>
      <c r="Y30" s="41" t="e">
        <f t="shared" si="19"/>
        <v>#VALUE!</v>
      </c>
      <c r="Z30" s="41">
        <f t="shared" si="20"/>
        <v>0</v>
      </c>
      <c r="AA30" s="41" t="e">
        <f t="shared" si="21"/>
        <v>#VALUE!</v>
      </c>
      <c r="AB30" s="43" t="e">
        <f t="shared" si="22"/>
        <v>#VALUE!</v>
      </c>
      <c r="AC30" s="41" t="e">
        <f t="shared" si="23"/>
        <v>#VALUE!</v>
      </c>
      <c r="AD30" s="41" t="e">
        <f t="shared" si="24"/>
        <v>#VALUE!</v>
      </c>
      <c r="AE30" s="41" t="e">
        <f t="shared" si="25"/>
        <v>#VALUE!</v>
      </c>
      <c r="AF30" s="44" t="e">
        <f t="shared" si="26"/>
        <v>#VALUE!</v>
      </c>
      <c r="AG30" s="41" t="e">
        <f t="shared" si="27"/>
        <v>#VALUE!</v>
      </c>
      <c r="AH30" s="41" t="e">
        <f t="shared" si="28"/>
        <v>#VALUE!</v>
      </c>
      <c r="AI30" s="41" t="e">
        <f t="shared" si="29"/>
        <v>#VALUE!</v>
      </c>
      <c r="AJ30" s="44" t="e">
        <f t="shared" si="30"/>
        <v>#VALUE!</v>
      </c>
      <c r="AK30" s="41">
        <f t="shared" si="31"/>
        <v>0</v>
      </c>
      <c r="AL30" s="41" t="e">
        <f t="shared" si="32"/>
        <v>#VALUE!</v>
      </c>
      <c r="AM30" s="41" t="e">
        <f t="shared" si="33"/>
        <v>#VALUE!</v>
      </c>
      <c r="AN30" s="41" t="e">
        <f t="shared" si="34"/>
        <v>#VALUE!</v>
      </c>
      <c r="AO30" s="41" t="e">
        <f t="shared" si="35"/>
        <v>#VALUE!</v>
      </c>
      <c r="AP30" s="44" t="e">
        <f t="shared" si="36"/>
        <v>#VALUE!</v>
      </c>
      <c r="AQ30" s="41" t="e">
        <f t="shared" si="37"/>
        <v>#VALUE!</v>
      </c>
      <c r="AR30" s="41" t="e">
        <f t="shared" si="38"/>
        <v>#VALUE!</v>
      </c>
      <c r="AS30" s="41" t="e">
        <f t="shared" si="39"/>
        <v>#VALUE!</v>
      </c>
      <c r="AT30" s="41" t="e">
        <f t="shared" si="40"/>
        <v>#VALUE!</v>
      </c>
      <c r="AU30" s="44" t="e">
        <f t="shared" si="41"/>
        <v>#VALUE!</v>
      </c>
      <c r="AV30" s="41" t="e">
        <f t="shared" si="42"/>
        <v>#VALUE!</v>
      </c>
      <c r="AW30" s="42" t="e">
        <f t="shared" si="43"/>
        <v>#VALUE!</v>
      </c>
      <c r="AX30" s="255">
        <f>'INTERC WPIS'!AX30</f>
        <v>0</v>
      </c>
      <c r="AY30" s="255" t="str">
        <f>'INTERC WPIS'!AY30</f>
        <v>INTER CARGO</v>
      </c>
      <c r="AZ30" s="255">
        <f>'INTERC WPIS'!AZ30</f>
        <v>0</v>
      </c>
      <c r="BA30" s="255">
        <f>'INTERC WPIS'!BA30</f>
        <v>3</v>
      </c>
      <c r="BB30" s="255">
        <f>'INTERC WPIS'!BB30</f>
        <v>3</v>
      </c>
      <c r="BC30" s="255">
        <f>'INTERC WPIS'!BC30</f>
        <v>6</v>
      </c>
      <c r="BD30" s="255">
        <f>'INTERC WPIS'!BD30</f>
        <v>2</v>
      </c>
      <c r="BE30" s="130">
        <f>'INTERC WPIS'!BE30</f>
        <v>0</v>
      </c>
      <c r="BF30" s="130">
        <f>'INTERC WPIS'!BF30</f>
        <v>0</v>
      </c>
      <c r="BG30" s="130">
        <f>'INTERC WPIS'!BG30</f>
        <v>0</v>
      </c>
      <c r="BH30" s="252">
        <f>'INTERC WPIS'!BH30</f>
        <v>0</v>
      </c>
      <c r="BI30" s="132">
        <f t="shared" si="4"/>
        <v>0</v>
      </c>
      <c r="BJ30" s="129" t="str">
        <f t="shared" si="5"/>
        <v>ZEBRZYDOWICE</v>
      </c>
      <c r="BK30" s="129" t="str">
        <f t="shared" si="6"/>
        <v>PAWŁOWICE</v>
      </c>
      <c r="BL30" s="261">
        <f>Tabela5[[#This Row],[Towar]]</f>
        <v>0</v>
      </c>
    </row>
    <row r="31" spans="1:64" ht="24" thickBot="1" x14ac:dyDescent="0.25">
      <c r="A31" s="131">
        <v>11</v>
      </c>
      <c r="B31" s="268">
        <f>'INTERC WPIS'!B31</f>
        <v>0</v>
      </c>
      <c r="C31" s="40" t="str">
        <f t="shared" si="7"/>
        <v>0</v>
      </c>
      <c r="D31" s="40" t="str">
        <f t="shared" si="7"/>
        <v/>
      </c>
      <c r="E31" s="40" t="str">
        <f t="shared" si="7"/>
        <v/>
      </c>
      <c r="F31" s="40" t="str">
        <f t="shared" si="7"/>
        <v/>
      </c>
      <c r="G31" s="40" t="str">
        <f t="shared" si="7"/>
        <v/>
      </c>
      <c r="H31" s="40" t="str">
        <f t="shared" si="7"/>
        <v/>
      </c>
      <c r="I31" s="40" t="str">
        <f t="shared" si="7"/>
        <v/>
      </c>
      <c r="J31" s="40" t="str">
        <f t="shared" si="7"/>
        <v/>
      </c>
      <c r="K31" s="40" t="str">
        <f t="shared" si="7"/>
        <v/>
      </c>
      <c r="L31" s="40" t="str">
        <f t="shared" si="7"/>
        <v/>
      </c>
      <c r="M31" s="41" t="str">
        <f t="shared" si="7"/>
        <v/>
      </c>
      <c r="N31" s="42" t="e">
        <f t="shared" si="8"/>
        <v>#VALUE!</v>
      </c>
      <c r="O31" s="41">
        <f t="shared" si="9"/>
        <v>0</v>
      </c>
      <c r="P31" s="41" t="e">
        <f t="shared" si="10"/>
        <v>#VALUE!</v>
      </c>
      <c r="Q31" s="41" t="e">
        <f t="shared" si="11"/>
        <v>#VALUE!</v>
      </c>
      <c r="R31" s="41" t="e">
        <f t="shared" si="12"/>
        <v>#VALUE!</v>
      </c>
      <c r="S31" s="43" t="e">
        <f t="shared" si="13"/>
        <v>#VALUE!</v>
      </c>
      <c r="T31" s="43" t="e">
        <f t="shared" si="14"/>
        <v>#VALUE!</v>
      </c>
      <c r="U31" s="43" t="e">
        <f t="shared" si="15"/>
        <v>#VALUE!</v>
      </c>
      <c r="V31" s="41" t="e">
        <f t="shared" si="16"/>
        <v>#VALUE!</v>
      </c>
      <c r="W31" s="41" t="e">
        <f t="shared" si="17"/>
        <v>#VALUE!</v>
      </c>
      <c r="X31" s="41" t="e">
        <f t="shared" si="18"/>
        <v>#VALUE!</v>
      </c>
      <c r="Y31" s="41" t="e">
        <f t="shared" si="19"/>
        <v>#VALUE!</v>
      </c>
      <c r="Z31" s="41">
        <f t="shared" si="20"/>
        <v>0</v>
      </c>
      <c r="AA31" s="41" t="e">
        <f t="shared" si="21"/>
        <v>#VALUE!</v>
      </c>
      <c r="AB31" s="43" t="e">
        <f t="shared" si="22"/>
        <v>#VALUE!</v>
      </c>
      <c r="AC31" s="41" t="e">
        <f t="shared" si="23"/>
        <v>#VALUE!</v>
      </c>
      <c r="AD31" s="41" t="e">
        <f t="shared" si="24"/>
        <v>#VALUE!</v>
      </c>
      <c r="AE31" s="41" t="e">
        <f t="shared" si="25"/>
        <v>#VALUE!</v>
      </c>
      <c r="AF31" s="44" t="e">
        <f t="shared" si="26"/>
        <v>#VALUE!</v>
      </c>
      <c r="AG31" s="41" t="e">
        <f t="shared" si="27"/>
        <v>#VALUE!</v>
      </c>
      <c r="AH31" s="41" t="e">
        <f t="shared" si="28"/>
        <v>#VALUE!</v>
      </c>
      <c r="AI31" s="41" t="e">
        <f t="shared" si="29"/>
        <v>#VALUE!</v>
      </c>
      <c r="AJ31" s="44" t="e">
        <f t="shared" si="30"/>
        <v>#VALUE!</v>
      </c>
      <c r="AK31" s="41">
        <f t="shared" si="31"/>
        <v>0</v>
      </c>
      <c r="AL31" s="41" t="e">
        <f t="shared" si="32"/>
        <v>#VALUE!</v>
      </c>
      <c r="AM31" s="41" t="e">
        <f t="shared" si="33"/>
        <v>#VALUE!</v>
      </c>
      <c r="AN31" s="41" t="e">
        <f t="shared" si="34"/>
        <v>#VALUE!</v>
      </c>
      <c r="AO31" s="41" t="e">
        <f t="shared" si="35"/>
        <v>#VALUE!</v>
      </c>
      <c r="AP31" s="44" t="e">
        <f t="shared" si="36"/>
        <v>#VALUE!</v>
      </c>
      <c r="AQ31" s="41" t="e">
        <f t="shared" si="37"/>
        <v>#VALUE!</v>
      </c>
      <c r="AR31" s="41" t="e">
        <f t="shared" si="38"/>
        <v>#VALUE!</v>
      </c>
      <c r="AS31" s="41" t="e">
        <f t="shared" si="39"/>
        <v>#VALUE!</v>
      </c>
      <c r="AT31" s="41" t="e">
        <f t="shared" si="40"/>
        <v>#VALUE!</v>
      </c>
      <c r="AU31" s="44" t="e">
        <f t="shared" si="41"/>
        <v>#VALUE!</v>
      </c>
      <c r="AV31" s="41" t="e">
        <f t="shared" si="42"/>
        <v>#VALUE!</v>
      </c>
      <c r="AW31" s="42" t="e">
        <f t="shared" si="43"/>
        <v>#VALUE!</v>
      </c>
      <c r="AX31" s="255">
        <f>'INTERC WPIS'!AX31</f>
        <v>0</v>
      </c>
      <c r="AY31" s="255" t="str">
        <f>'INTERC WPIS'!AY31</f>
        <v>INTER CARGO</v>
      </c>
      <c r="AZ31" s="255">
        <f>'INTERC WPIS'!AZ31</f>
        <v>0</v>
      </c>
      <c r="BA31" s="255">
        <f>'INTERC WPIS'!BA31</f>
        <v>3</v>
      </c>
      <c r="BB31" s="255">
        <f>'INTERC WPIS'!BB31</f>
        <v>3</v>
      </c>
      <c r="BC31" s="255">
        <f>'INTERC WPIS'!BC31</f>
        <v>6</v>
      </c>
      <c r="BD31" s="255">
        <f>'INTERC WPIS'!BD31</f>
        <v>2</v>
      </c>
      <c r="BE31" s="130">
        <f>'INTERC WPIS'!BE31</f>
        <v>0</v>
      </c>
      <c r="BF31" s="130">
        <f>'INTERC WPIS'!BF31</f>
        <v>0</v>
      </c>
      <c r="BG31" s="130">
        <f>'INTERC WPIS'!BG31</f>
        <v>0</v>
      </c>
      <c r="BH31" s="252">
        <f>'INTERC WPIS'!BH31</f>
        <v>0</v>
      </c>
      <c r="BI31" s="132">
        <f t="shared" si="4"/>
        <v>0</v>
      </c>
      <c r="BJ31" s="129" t="str">
        <f t="shared" si="5"/>
        <v>ZEBRZYDOWICE</v>
      </c>
      <c r="BK31" s="129" t="str">
        <f t="shared" si="6"/>
        <v>PAWŁOWICE</v>
      </c>
      <c r="BL31" s="261">
        <f>Tabela5[[#This Row],[Towar]]</f>
        <v>0</v>
      </c>
    </row>
    <row r="32" spans="1:64" ht="24" thickBot="1" x14ac:dyDescent="0.25">
      <c r="A32" s="131">
        <v>12</v>
      </c>
      <c r="B32" s="268">
        <f>'INTERC WPIS'!B32</f>
        <v>0</v>
      </c>
      <c r="C32" s="40" t="str">
        <f t="shared" si="7"/>
        <v>0</v>
      </c>
      <c r="D32" s="40" t="str">
        <f t="shared" si="7"/>
        <v/>
      </c>
      <c r="E32" s="40" t="str">
        <f t="shared" si="7"/>
        <v/>
      </c>
      <c r="F32" s="40" t="str">
        <f t="shared" si="7"/>
        <v/>
      </c>
      <c r="G32" s="40" t="str">
        <f t="shared" si="7"/>
        <v/>
      </c>
      <c r="H32" s="40" t="str">
        <f t="shared" si="7"/>
        <v/>
      </c>
      <c r="I32" s="40" t="str">
        <f t="shared" si="7"/>
        <v/>
      </c>
      <c r="J32" s="40" t="str">
        <f t="shared" si="7"/>
        <v/>
      </c>
      <c r="K32" s="40" t="str">
        <f t="shared" si="7"/>
        <v/>
      </c>
      <c r="L32" s="40" t="str">
        <f t="shared" si="7"/>
        <v/>
      </c>
      <c r="M32" s="41" t="str">
        <f t="shared" si="7"/>
        <v/>
      </c>
      <c r="N32" s="42" t="e">
        <f t="shared" si="8"/>
        <v>#VALUE!</v>
      </c>
      <c r="O32" s="41">
        <f t="shared" si="9"/>
        <v>0</v>
      </c>
      <c r="P32" s="41" t="e">
        <f t="shared" si="10"/>
        <v>#VALUE!</v>
      </c>
      <c r="Q32" s="41" t="e">
        <f t="shared" si="11"/>
        <v>#VALUE!</v>
      </c>
      <c r="R32" s="41" t="e">
        <f t="shared" si="12"/>
        <v>#VALUE!</v>
      </c>
      <c r="S32" s="43" t="e">
        <f t="shared" si="13"/>
        <v>#VALUE!</v>
      </c>
      <c r="T32" s="43" t="e">
        <f t="shared" si="14"/>
        <v>#VALUE!</v>
      </c>
      <c r="U32" s="43" t="e">
        <f t="shared" si="15"/>
        <v>#VALUE!</v>
      </c>
      <c r="V32" s="41" t="e">
        <f t="shared" si="16"/>
        <v>#VALUE!</v>
      </c>
      <c r="W32" s="41" t="e">
        <f t="shared" si="17"/>
        <v>#VALUE!</v>
      </c>
      <c r="X32" s="41" t="e">
        <f t="shared" si="18"/>
        <v>#VALUE!</v>
      </c>
      <c r="Y32" s="41" t="e">
        <f t="shared" si="19"/>
        <v>#VALUE!</v>
      </c>
      <c r="Z32" s="41">
        <f t="shared" si="20"/>
        <v>0</v>
      </c>
      <c r="AA32" s="41" t="e">
        <f t="shared" si="21"/>
        <v>#VALUE!</v>
      </c>
      <c r="AB32" s="43" t="e">
        <f t="shared" si="22"/>
        <v>#VALUE!</v>
      </c>
      <c r="AC32" s="41" t="e">
        <f t="shared" si="23"/>
        <v>#VALUE!</v>
      </c>
      <c r="AD32" s="41" t="e">
        <f t="shared" si="24"/>
        <v>#VALUE!</v>
      </c>
      <c r="AE32" s="41" t="e">
        <f t="shared" si="25"/>
        <v>#VALUE!</v>
      </c>
      <c r="AF32" s="44" t="e">
        <f t="shared" si="26"/>
        <v>#VALUE!</v>
      </c>
      <c r="AG32" s="41" t="e">
        <f t="shared" si="27"/>
        <v>#VALUE!</v>
      </c>
      <c r="AH32" s="41" t="e">
        <f t="shared" si="28"/>
        <v>#VALUE!</v>
      </c>
      <c r="AI32" s="41" t="e">
        <f t="shared" si="29"/>
        <v>#VALUE!</v>
      </c>
      <c r="AJ32" s="44" t="e">
        <f t="shared" si="30"/>
        <v>#VALUE!</v>
      </c>
      <c r="AK32" s="41">
        <f t="shared" si="31"/>
        <v>0</v>
      </c>
      <c r="AL32" s="41" t="e">
        <f t="shared" si="32"/>
        <v>#VALUE!</v>
      </c>
      <c r="AM32" s="41" t="e">
        <f t="shared" si="33"/>
        <v>#VALUE!</v>
      </c>
      <c r="AN32" s="41" t="e">
        <f t="shared" si="34"/>
        <v>#VALUE!</v>
      </c>
      <c r="AO32" s="41" t="e">
        <f t="shared" si="35"/>
        <v>#VALUE!</v>
      </c>
      <c r="AP32" s="44" t="e">
        <f t="shared" si="36"/>
        <v>#VALUE!</v>
      </c>
      <c r="AQ32" s="41" t="e">
        <f t="shared" si="37"/>
        <v>#VALUE!</v>
      </c>
      <c r="AR32" s="41" t="e">
        <f t="shared" si="38"/>
        <v>#VALUE!</v>
      </c>
      <c r="AS32" s="41" t="e">
        <f t="shared" si="39"/>
        <v>#VALUE!</v>
      </c>
      <c r="AT32" s="41" t="e">
        <f t="shared" si="40"/>
        <v>#VALUE!</v>
      </c>
      <c r="AU32" s="44" t="e">
        <f t="shared" si="41"/>
        <v>#VALUE!</v>
      </c>
      <c r="AV32" s="41" t="e">
        <f t="shared" si="42"/>
        <v>#VALUE!</v>
      </c>
      <c r="AW32" s="42" t="e">
        <f t="shared" si="43"/>
        <v>#VALUE!</v>
      </c>
      <c r="AX32" s="255">
        <f>'INTERC WPIS'!AX32</f>
        <v>0</v>
      </c>
      <c r="AY32" s="255" t="str">
        <f>'INTERC WPIS'!AY32</f>
        <v>INTER CARGO</v>
      </c>
      <c r="AZ32" s="255">
        <f>'INTERC WPIS'!AZ32</f>
        <v>0</v>
      </c>
      <c r="BA32" s="255">
        <f>'INTERC WPIS'!BA32</f>
        <v>3</v>
      </c>
      <c r="BB32" s="255">
        <f>'INTERC WPIS'!BB32</f>
        <v>3</v>
      </c>
      <c r="BC32" s="255">
        <f>'INTERC WPIS'!BC32</f>
        <v>6</v>
      </c>
      <c r="BD32" s="255">
        <f>'INTERC WPIS'!BD32</f>
        <v>2</v>
      </c>
      <c r="BE32" s="130">
        <f>'INTERC WPIS'!BE32</f>
        <v>0</v>
      </c>
      <c r="BF32" s="130">
        <f>'INTERC WPIS'!BF32</f>
        <v>0</v>
      </c>
      <c r="BG32" s="130">
        <f>'INTERC WPIS'!BG32</f>
        <v>0</v>
      </c>
      <c r="BH32" s="252">
        <f>'INTERC WPIS'!BH32</f>
        <v>0</v>
      </c>
      <c r="BI32" s="132">
        <f t="shared" si="4"/>
        <v>0</v>
      </c>
      <c r="BJ32" s="129" t="str">
        <f t="shared" si="5"/>
        <v>ZEBRZYDOWICE</v>
      </c>
      <c r="BK32" s="129" t="str">
        <f t="shared" si="6"/>
        <v>PAWŁOWICE</v>
      </c>
      <c r="BL32" s="261">
        <f>Tabela5[[#This Row],[Towar]]</f>
        <v>0</v>
      </c>
    </row>
    <row r="33" spans="1:64" ht="24" thickBot="1" x14ac:dyDescent="0.25">
      <c r="A33" s="131">
        <v>13</v>
      </c>
      <c r="B33" s="268">
        <f>'INTERC WPIS'!B33</f>
        <v>0</v>
      </c>
      <c r="C33" s="40" t="str">
        <f t="shared" si="7"/>
        <v>0</v>
      </c>
      <c r="D33" s="40" t="str">
        <f t="shared" si="7"/>
        <v/>
      </c>
      <c r="E33" s="40" t="str">
        <f t="shared" si="7"/>
        <v/>
      </c>
      <c r="F33" s="40" t="str">
        <f t="shared" si="7"/>
        <v/>
      </c>
      <c r="G33" s="40" t="str">
        <f t="shared" si="7"/>
        <v/>
      </c>
      <c r="H33" s="40" t="str">
        <f t="shared" si="7"/>
        <v/>
      </c>
      <c r="I33" s="40" t="str">
        <f t="shared" si="7"/>
        <v/>
      </c>
      <c r="J33" s="40" t="str">
        <f t="shared" si="7"/>
        <v/>
      </c>
      <c r="K33" s="40" t="str">
        <f t="shared" si="7"/>
        <v/>
      </c>
      <c r="L33" s="40" t="str">
        <f t="shared" si="7"/>
        <v/>
      </c>
      <c r="M33" s="41" t="str">
        <f t="shared" si="7"/>
        <v/>
      </c>
      <c r="N33" s="42" t="e">
        <f t="shared" si="8"/>
        <v>#VALUE!</v>
      </c>
      <c r="O33" s="41">
        <f t="shared" si="9"/>
        <v>0</v>
      </c>
      <c r="P33" s="41" t="e">
        <f t="shared" si="10"/>
        <v>#VALUE!</v>
      </c>
      <c r="Q33" s="41" t="e">
        <f t="shared" si="11"/>
        <v>#VALUE!</v>
      </c>
      <c r="R33" s="41" t="e">
        <f t="shared" si="12"/>
        <v>#VALUE!</v>
      </c>
      <c r="S33" s="43" t="e">
        <f t="shared" si="13"/>
        <v>#VALUE!</v>
      </c>
      <c r="T33" s="43" t="e">
        <f t="shared" si="14"/>
        <v>#VALUE!</v>
      </c>
      <c r="U33" s="43" t="e">
        <f t="shared" si="15"/>
        <v>#VALUE!</v>
      </c>
      <c r="V33" s="41" t="e">
        <f t="shared" si="16"/>
        <v>#VALUE!</v>
      </c>
      <c r="W33" s="41" t="e">
        <f t="shared" si="17"/>
        <v>#VALUE!</v>
      </c>
      <c r="X33" s="41" t="e">
        <f t="shared" si="18"/>
        <v>#VALUE!</v>
      </c>
      <c r="Y33" s="41" t="e">
        <f t="shared" si="19"/>
        <v>#VALUE!</v>
      </c>
      <c r="Z33" s="41">
        <f t="shared" si="20"/>
        <v>0</v>
      </c>
      <c r="AA33" s="41" t="e">
        <f t="shared" si="21"/>
        <v>#VALUE!</v>
      </c>
      <c r="AB33" s="43" t="e">
        <f t="shared" si="22"/>
        <v>#VALUE!</v>
      </c>
      <c r="AC33" s="41" t="e">
        <f t="shared" si="23"/>
        <v>#VALUE!</v>
      </c>
      <c r="AD33" s="41" t="e">
        <f t="shared" si="24"/>
        <v>#VALUE!</v>
      </c>
      <c r="AE33" s="41" t="e">
        <f t="shared" si="25"/>
        <v>#VALUE!</v>
      </c>
      <c r="AF33" s="44" t="e">
        <f t="shared" si="26"/>
        <v>#VALUE!</v>
      </c>
      <c r="AG33" s="41" t="e">
        <f t="shared" si="27"/>
        <v>#VALUE!</v>
      </c>
      <c r="AH33" s="41" t="e">
        <f t="shared" si="28"/>
        <v>#VALUE!</v>
      </c>
      <c r="AI33" s="41" t="e">
        <f t="shared" si="29"/>
        <v>#VALUE!</v>
      </c>
      <c r="AJ33" s="44" t="e">
        <f t="shared" si="30"/>
        <v>#VALUE!</v>
      </c>
      <c r="AK33" s="41">
        <f t="shared" si="31"/>
        <v>0</v>
      </c>
      <c r="AL33" s="41" t="e">
        <f t="shared" si="32"/>
        <v>#VALUE!</v>
      </c>
      <c r="AM33" s="41" t="e">
        <f t="shared" si="33"/>
        <v>#VALUE!</v>
      </c>
      <c r="AN33" s="41" t="e">
        <f t="shared" si="34"/>
        <v>#VALUE!</v>
      </c>
      <c r="AO33" s="41" t="e">
        <f t="shared" si="35"/>
        <v>#VALUE!</v>
      </c>
      <c r="AP33" s="44" t="e">
        <f t="shared" si="36"/>
        <v>#VALUE!</v>
      </c>
      <c r="AQ33" s="41" t="e">
        <f t="shared" si="37"/>
        <v>#VALUE!</v>
      </c>
      <c r="AR33" s="41" t="e">
        <f t="shared" si="38"/>
        <v>#VALUE!</v>
      </c>
      <c r="AS33" s="41" t="e">
        <f t="shared" si="39"/>
        <v>#VALUE!</v>
      </c>
      <c r="AT33" s="41" t="e">
        <f t="shared" si="40"/>
        <v>#VALUE!</v>
      </c>
      <c r="AU33" s="44" t="e">
        <f t="shared" si="41"/>
        <v>#VALUE!</v>
      </c>
      <c r="AV33" s="41" t="e">
        <f t="shared" si="42"/>
        <v>#VALUE!</v>
      </c>
      <c r="AW33" s="42" t="e">
        <f t="shared" si="43"/>
        <v>#VALUE!</v>
      </c>
      <c r="AX33" s="255">
        <f>'INTERC WPIS'!AX33</f>
        <v>0</v>
      </c>
      <c r="AY33" s="255" t="str">
        <f>'INTERC WPIS'!AY33</f>
        <v>INTER CARGO</v>
      </c>
      <c r="AZ33" s="255">
        <f>'INTERC WPIS'!AZ33</f>
        <v>0</v>
      </c>
      <c r="BA33" s="255">
        <f>'INTERC WPIS'!BA33</f>
        <v>3</v>
      </c>
      <c r="BB33" s="255">
        <f>'INTERC WPIS'!BB33</f>
        <v>3</v>
      </c>
      <c r="BC33" s="255">
        <f>'INTERC WPIS'!BC33</f>
        <v>6</v>
      </c>
      <c r="BD33" s="255">
        <f>'INTERC WPIS'!BD33</f>
        <v>2</v>
      </c>
      <c r="BE33" s="130">
        <f>'INTERC WPIS'!BE33</f>
        <v>0</v>
      </c>
      <c r="BF33" s="130">
        <f>'INTERC WPIS'!BF33</f>
        <v>0</v>
      </c>
      <c r="BG33" s="130">
        <f>'INTERC WPIS'!BG33</f>
        <v>0</v>
      </c>
      <c r="BH33" s="252">
        <f>'INTERC WPIS'!BH33</f>
        <v>0</v>
      </c>
      <c r="BI33" s="132">
        <f t="shared" si="4"/>
        <v>0</v>
      </c>
      <c r="BJ33" s="129" t="str">
        <f t="shared" si="5"/>
        <v>ZEBRZYDOWICE</v>
      </c>
      <c r="BK33" s="129" t="str">
        <f t="shared" si="6"/>
        <v>PAWŁOWICE</v>
      </c>
      <c r="BL33" s="261">
        <f>Tabela5[[#This Row],[Towar]]</f>
        <v>0</v>
      </c>
    </row>
    <row r="34" spans="1:64" ht="24" thickBot="1" x14ac:dyDescent="0.25">
      <c r="A34" s="131">
        <v>14</v>
      </c>
      <c r="B34" s="268">
        <f>'INTERC WPIS'!B34</f>
        <v>0</v>
      </c>
      <c r="C34" s="40" t="str">
        <f t="shared" si="7"/>
        <v>0</v>
      </c>
      <c r="D34" s="40" t="str">
        <f t="shared" si="7"/>
        <v/>
      </c>
      <c r="E34" s="40" t="str">
        <f t="shared" si="7"/>
        <v/>
      </c>
      <c r="F34" s="40" t="str">
        <f t="shared" si="7"/>
        <v/>
      </c>
      <c r="G34" s="40" t="str">
        <f t="shared" si="7"/>
        <v/>
      </c>
      <c r="H34" s="40" t="str">
        <f t="shared" si="7"/>
        <v/>
      </c>
      <c r="I34" s="40" t="str">
        <f t="shared" si="7"/>
        <v/>
      </c>
      <c r="J34" s="40" t="str">
        <f t="shared" si="7"/>
        <v/>
      </c>
      <c r="K34" s="40" t="str">
        <f t="shared" si="7"/>
        <v/>
      </c>
      <c r="L34" s="40" t="str">
        <f t="shared" si="7"/>
        <v/>
      </c>
      <c r="M34" s="41" t="str">
        <f t="shared" si="7"/>
        <v/>
      </c>
      <c r="N34" s="42" t="e">
        <f t="shared" si="8"/>
        <v>#VALUE!</v>
      </c>
      <c r="O34" s="41">
        <f t="shared" si="9"/>
        <v>0</v>
      </c>
      <c r="P34" s="41" t="e">
        <f t="shared" si="10"/>
        <v>#VALUE!</v>
      </c>
      <c r="Q34" s="41" t="e">
        <f t="shared" si="11"/>
        <v>#VALUE!</v>
      </c>
      <c r="R34" s="41" t="e">
        <f t="shared" si="12"/>
        <v>#VALUE!</v>
      </c>
      <c r="S34" s="43" t="e">
        <f t="shared" si="13"/>
        <v>#VALUE!</v>
      </c>
      <c r="T34" s="43" t="e">
        <f t="shared" si="14"/>
        <v>#VALUE!</v>
      </c>
      <c r="U34" s="43" t="e">
        <f t="shared" si="15"/>
        <v>#VALUE!</v>
      </c>
      <c r="V34" s="41" t="e">
        <f t="shared" si="16"/>
        <v>#VALUE!</v>
      </c>
      <c r="W34" s="41" t="e">
        <f t="shared" si="17"/>
        <v>#VALUE!</v>
      </c>
      <c r="X34" s="41" t="e">
        <f t="shared" si="18"/>
        <v>#VALUE!</v>
      </c>
      <c r="Y34" s="41" t="e">
        <f t="shared" si="19"/>
        <v>#VALUE!</v>
      </c>
      <c r="Z34" s="41">
        <f t="shared" si="20"/>
        <v>0</v>
      </c>
      <c r="AA34" s="41" t="e">
        <f t="shared" si="21"/>
        <v>#VALUE!</v>
      </c>
      <c r="AB34" s="43" t="e">
        <f t="shared" si="22"/>
        <v>#VALUE!</v>
      </c>
      <c r="AC34" s="41" t="e">
        <f t="shared" si="23"/>
        <v>#VALUE!</v>
      </c>
      <c r="AD34" s="41" t="e">
        <f t="shared" si="24"/>
        <v>#VALUE!</v>
      </c>
      <c r="AE34" s="41" t="e">
        <f t="shared" si="25"/>
        <v>#VALUE!</v>
      </c>
      <c r="AF34" s="44" t="e">
        <f t="shared" si="26"/>
        <v>#VALUE!</v>
      </c>
      <c r="AG34" s="41" t="e">
        <f t="shared" si="27"/>
        <v>#VALUE!</v>
      </c>
      <c r="AH34" s="41" t="e">
        <f t="shared" si="28"/>
        <v>#VALUE!</v>
      </c>
      <c r="AI34" s="41" t="e">
        <f t="shared" si="29"/>
        <v>#VALUE!</v>
      </c>
      <c r="AJ34" s="44" t="e">
        <f t="shared" si="30"/>
        <v>#VALUE!</v>
      </c>
      <c r="AK34" s="41">
        <f t="shared" si="31"/>
        <v>0</v>
      </c>
      <c r="AL34" s="41" t="e">
        <f t="shared" si="32"/>
        <v>#VALUE!</v>
      </c>
      <c r="AM34" s="41" t="e">
        <f t="shared" si="33"/>
        <v>#VALUE!</v>
      </c>
      <c r="AN34" s="41" t="e">
        <f t="shared" si="34"/>
        <v>#VALUE!</v>
      </c>
      <c r="AO34" s="41" t="e">
        <f t="shared" si="35"/>
        <v>#VALUE!</v>
      </c>
      <c r="AP34" s="44" t="e">
        <f t="shared" si="36"/>
        <v>#VALUE!</v>
      </c>
      <c r="AQ34" s="41" t="e">
        <f t="shared" si="37"/>
        <v>#VALUE!</v>
      </c>
      <c r="AR34" s="41" t="e">
        <f t="shared" si="38"/>
        <v>#VALUE!</v>
      </c>
      <c r="AS34" s="41" t="e">
        <f t="shared" si="39"/>
        <v>#VALUE!</v>
      </c>
      <c r="AT34" s="41" t="e">
        <f t="shared" si="40"/>
        <v>#VALUE!</v>
      </c>
      <c r="AU34" s="44" t="e">
        <f t="shared" si="41"/>
        <v>#VALUE!</v>
      </c>
      <c r="AV34" s="41" t="e">
        <f t="shared" si="42"/>
        <v>#VALUE!</v>
      </c>
      <c r="AW34" s="42" t="e">
        <f t="shared" si="43"/>
        <v>#VALUE!</v>
      </c>
      <c r="AX34" s="255">
        <f>'INTERC WPIS'!AX34</f>
        <v>0</v>
      </c>
      <c r="AY34" s="255" t="str">
        <f>'INTERC WPIS'!AY34</f>
        <v>INTER CARGO</v>
      </c>
      <c r="AZ34" s="255">
        <f>'INTERC WPIS'!AZ34</f>
        <v>0</v>
      </c>
      <c r="BA34" s="255">
        <f>'INTERC WPIS'!BA34</f>
        <v>3</v>
      </c>
      <c r="BB34" s="255">
        <f>'INTERC WPIS'!BB34</f>
        <v>3</v>
      </c>
      <c r="BC34" s="255">
        <f>'INTERC WPIS'!BC34</f>
        <v>6</v>
      </c>
      <c r="BD34" s="255">
        <f>'INTERC WPIS'!BD34</f>
        <v>2</v>
      </c>
      <c r="BE34" s="130">
        <f>'INTERC WPIS'!BE34</f>
        <v>0</v>
      </c>
      <c r="BF34" s="130">
        <f>'INTERC WPIS'!BF34</f>
        <v>0</v>
      </c>
      <c r="BG34" s="130">
        <f>'INTERC WPIS'!BG34</f>
        <v>0</v>
      </c>
      <c r="BH34" s="252">
        <f>'INTERC WPIS'!BH34</f>
        <v>0</v>
      </c>
      <c r="BI34" s="132">
        <f t="shared" si="4"/>
        <v>0</v>
      </c>
      <c r="BJ34" s="129" t="str">
        <f t="shared" si="5"/>
        <v>ZEBRZYDOWICE</v>
      </c>
      <c r="BK34" s="129" t="str">
        <f t="shared" si="6"/>
        <v>PAWŁOWICE</v>
      </c>
      <c r="BL34" s="261">
        <f>Tabela5[[#This Row],[Towar]]</f>
        <v>0</v>
      </c>
    </row>
    <row r="35" spans="1:64" ht="24" thickBot="1" x14ac:dyDescent="0.25">
      <c r="A35" s="131">
        <v>15</v>
      </c>
      <c r="B35" s="268">
        <f>'INTERC WPIS'!B35</f>
        <v>0</v>
      </c>
      <c r="C35" s="40" t="str">
        <f t="shared" si="7"/>
        <v>0</v>
      </c>
      <c r="D35" s="40" t="str">
        <f t="shared" si="7"/>
        <v/>
      </c>
      <c r="E35" s="40" t="str">
        <f t="shared" si="7"/>
        <v/>
      </c>
      <c r="F35" s="40" t="str">
        <f t="shared" si="7"/>
        <v/>
      </c>
      <c r="G35" s="40" t="str">
        <f t="shared" si="7"/>
        <v/>
      </c>
      <c r="H35" s="40" t="str">
        <f t="shared" si="7"/>
        <v/>
      </c>
      <c r="I35" s="40" t="str">
        <f t="shared" si="7"/>
        <v/>
      </c>
      <c r="J35" s="40" t="str">
        <f t="shared" si="7"/>
        <v/>
      </c>
      <c r="K35" s="40" t="str">
        <f t="shared" si="7"/>
        <v/>
      </c>
      <c r="L35" s="40" t="str">
        <f t="shared" si="7"/>
        <v/>
      </c>
      <c r="M35" s="41" t="str">
        <f t="shared" si="7"/>
        <v/>
      </c>
      <c r="N35" s="42" t="e">
        <f t="shared" si="8"/>
        <v>#VALUE!</v>
      </c>
      <c r="O35" s="41">
        <f t="shared" si="9"/>
        <v>0</v>
      </c>
      <c r="P35" s="41" t="e">
        <f t="shared" si="10"/>
        <v>#VALUE!</v>
      </c>
      <c r="Q35" s="41" t="e">
        <f t="shared" si="11"/>
        <v>#VALUE!</v>
      </c>
      <c r="R35" s="41" t="e">
        <f t="shared" si="12"/>
        <v>#VALUE!</v>
      </c>
      <c r="S35" s="43" t="e">
        <f t="shared" si="13"/>
        <v>#VALUE!</v>
      </c>
      <c r="T35" s="43" t="e">
        <f t="shared" si="14"/>
        <v>#VALUE!</v>
      </c>
      <c r="U35" s="43" t="e">
        <f t="shared" si="15"/>
        <v>#VALUE!</v>
      </c>
      <c r="V35" s="41" t="e">
        <f t="shared" si="16"/>
        <v>#VALUE!</v>
      </c>
      <c r="W35" s="41" t="e">
        <f t="shared" si="17"/>
        <v>#VALUE!</v>
      </c>
      <c r="X35" s="41" t="e">
        <f t="shared" si="18"/>
        <v>#VALUE!</v>
      </c>
      <c r="Y35" s="41" t="e">
        <f t="shared" si="19"/>
        <v>#VALUE!</v>
      </c>
      <c r="Z35" s="41">
        <f t="shared" si="20"/>
        <v>0</v>
      </c>
      <c r="AA35" s="41" t="e">
        <f t="shared" si="21"/>
        <v>#VALUE!</v>
      </c>
      <c r="AB35" s="43" t="e">
        <f t="shared" si="22"/>
        <v>#VALUE!</v>
      </c>
      <c r="AC35" s="41" t="e">
        <f t="shared" si="23"/>
        <v>#VALUE!</v>
      </c>
      <c r="AD35" s="41" t="e">
        <f t="shared" si="24"/>
        <v>#VALUE!</v>
      </c>
      <c r="AE35" s="41" t="e">
        <f t="shared" si="25"/>
        <v>#VALUE!</v>
      </c>
      <c r="AF35" s="44" t="e">
        <f t="shared" si="26"/>
        <v>#VALUE!</v>
      </c>
      <c r="AG35" s="41" t="e">
        <f t="shared" si="27"/>
        <v>#VALUE!</v>
      </c>
      <c r="AH35" s="41" t="e">
        <f t="shared" si="28"/>
        <v>#VALUE!</v>
      </c>
      <c r="AI35" s="41" t="e">
        <f t="shared" si="29"/>
        <v>#VALUE!</v>
      </c>
      <c r="AJ35" s="44" t="e">
        <f t="shared" si="30"/>
        <v>#VALUE!</v>
      </c>
      <c r="AK35" s="41">
        <f t="shared" si="31"/>
        <v>0</v>
      </c>
      <c r="AL35" s="41" t="e">
        <f t="shared" si="32"/>
        <v>#VALUE!</v>
      </c>
      <c r="AM35" s="41" t="e">
        <f t="shared" si="33"/>
        <v>#VALUE!</v>
      </c>
      <c r="AN35" s="41" t="e">
        <f t="shared" si="34"/>
        <v>#VALUE!</v>
      </c>
      <c r="AO35" s="41" t="e">
        <f t="shared" si="35"/>
        <v>#VALUE!</v>
      </c>
      <c r="AP35" s="44" t="e">
        <f t="shared" si="36"/>
        <v>#VALUE!</v>
      </c>
      <c r="AQ35" s="41" t="e">
        <f t="shared" si="37"/>
        <v>#VALUE!</v>
      </c>
      <c r="AR35" s="41" t="e">
        <f t="shared" si="38"/>
        <v>#VALUE!</v>
      </c>
      <c r="AS35" s="41" t="e">
        <f t="shared" si="39"/>
        <v>#VALUE!</v>
      </c>
      <c r="AT35" s="41" t="e">
        <f t="shared" si="40"/>
        <v>#VALUE!</v>
      </c>
      <c r="AU35" s="44" t="e">
        <f t="shared" si="41"/>
        <v>#VALUE!</v>
      </c>
      <c r="AV35" s="41" t="e">
        <f t="shared" si="42"/>
        <v>#VALUE!</v>
      </c>
      <c r="AW35" s="42" t="e">
        <f t="shared" si="43"/>
        <v>#VALUE!</v>
      </c>
      <c r="AX35" s="255">
        <f>'INTERC WPIS'!AX35</f>
        <v>0</v>
      </c>
      <c r="AY35" s="255" t="str">
        <f>'INTERC WPIS'!AY35</f>
        <v>INTER CARGO</v>
      </c>
      <c r="AZ35" s="255">
        <f>'INTERC WPIS'!AZ35</f>
        <v>0</v>
      </c>
      <c r="BA35" s="255">
        <f>'INTERC WPIS'!BA35</f>
        <v>3</v>
      </c>
      <c r="BB35" s="255">
        <f>'INTERC WPIS'!BB35</f>
        <v>3</v>
      </c>
      <c r="BC35" s="255">
        <f>'INTERC WPIS'!BC35</f>
        <v>6</v>
      </c>
      <c r="BD35" s="255">
        <f>'INTERC WPIS'!BD35</f>
        <v>2</v>
      </c>
      <c r="BE35" s="130">
        <f>'INTERC WPIS'!BE35</f>
        <v>0</v>
      </c>
      <c r="BF35" s="130">
        <f>'INTERC WPIS'!BF35</f>
        <v>0</v>
      </c>
      <c r="BG35" s="130">
        <f>'INTERC WPIS'!BG35</f>
        <v>0</v>
      </c>
      <c r="BH35" s="252">
        <f>'INTERC WPIS'!BH35</f>
        <v>0</v>
      </c>
      <c r="BI35" s="132">
        <f t="shared" si="4"/>
        <v>0</v>
      </c>
      <c r="BJ35" s="129" t="str">
        <f t="shared" si="5"/>
        <v>ZEBRZYDOWICE</v>
      </c>
      <c r="BK35" s="129" t="str">
        <f t="shared" si="6"/>
        <v>PAWŁOWICE</v>
      </c>
      <c r="BL35" s="261">
        <f>Tabela5[[#This Row],[Towar]]</f>
        <v>0</v>
      </c>
    </row>
    <row r="36" spans="1:64" ht="24" thickBot="1" x14ac:dyDescent="0.25">
      <c r="A36" s="131">
        <v>16</v>
      </c>
      <c r="B36" s="268">
        <f>'INTERC WPIS'!B36</f>
        <v>0</v>
      </c>
      <c r="C36" s="40" t="str">
        <f t="shared" si="7"/>
        <v>0</v>
      </c>
      <c r="D36" s="40" t="str">
        <f t="shared" si="7"/>
        <v/>
      </c>
      <c r="E36" s="40" t="str">
        <f t="shared" si="7"/>
        <v/>
      </c>
      <c r="F36" s="40" t="str">
        <f t="shared" si="7"/>
        <v/>
      </c>
      <c r="G36" s="40" t="str">
        <f t="shared" si="7"/>
        <v/>
      </c>
      <c r="H36" s="40" t="str">
        <f t="shared" si="7"/>
        <v/>
      </c>
      <c r="I36" s="40" t="str">
        <f t="shared" si="7"/>
        <v/>
      </c>
      <c r="J36" s="40" t="str">
        <f t="shared" si="7"/>
        <v/>
      </c>
      <c r="K36" s="40" t="str">
        <f t="shared" si="7"/>
        <v/>
      </c>
      <c r="L36" s="40" t="str">
        <f t="shared" si="7"/>
        <v/>
      </c>
      <c r="M36" s="41" t="str">
        <f t="shared" si="7"/>
        <v/>
      </c>
      <c r="N36" s="42" t="e">
        <f t="shared" si="8"/>
        <v>#VALUE!</v>
      </c>
      <c r="O36" s="41">
        <f t="shared" si="9"/>
        <v>0</v>
      </c>
      <c r="P36" s="41" t="e">
        <f t="shared" si="10"/>
        <v>#VALUE!</v>
      </c>
      <c r="Q36" s="41" t="e">
        <f t="shared" si="11"/>
        <v>#VALUE!</v>
      </c>
      <c r="R36" s="41" t="e">
        <f t="shared" si="12"/>
        <v>#VALUE!</v>
      </c>
      <c r="S36" s="43" t="e">
        <f t="shared" si="13"/>
        <v>#VALUE!</v>
      </c>
      <c r="T36" s="43" t="e">
        <f t="shared" si="14"/>
        <v>#VALUE!</v>
      </c>
      <c r="U36" s="43" t="e">
        <f t="shared" si="15"/>
        <v>#VALUE!</v>
      </c>
      <c r="V36" s="41" t="e">
        <f t="shared" si="16"/>
        <v>#VALUE!</v>
      </c>
      <c r="W36" s="41" t="e">
        <f t="shared" si="17"/>
        <v>#VALUE!</v>
      </c>
      <c r="X36" s="41" t="e">
        <f t="shared" si="18"/>
        <v>#VALUE!</v>
      </c>
      <c r="Y36" s="41" t="e">
        <f t="shared" si="19"/>
        <v>#VALUE!</v>
      </c>
      <c r="Z36" s="41">
        <f t="shared" si="20"/>
        <v>0</v>
      </c>
      <c r="AA36" s="41" t="e">
        <f t="shared" si="21"/>
        <v>#VALUE!</v>
      </c>
      <c r="AB36" s="43" t="e">
        <f t="shared" si="22"/>
        <v>#VALUE!</v>
      </c>
      <c r="AC36" s="41" t="e">
        <f t="shared" si="23"/>
        <v>#VALUE!</v>
      </c>
      <c r="AD36" s="41" t="e">
        <f t="shared" si="24"/>
        <v>#VALUE!</v>
      </c>
      <c r="AE36" s="41" t="e">
        <f t="shared" si="25"/>
        <v>#VALUE!</v>
      </c>
      <c r="AF36" s="44" t="e">
        <f t="shared" si="26"/>
        <v>#VALUE!</v>
      </c>
      <c r="AG36" s="41" t="e">
        <f t="shared" si="27"/>
        <v>#VALUE!</v>
      </c>
      <c r="AH36" s="41" t="e">
        <f t="shared" si="28"/>
        <v>#VALUE!</v>
      </c>
      <c r="AI36" s="41" t="e">
        <f t="shared" si="29"/>
        <v>#VALUE!</v>
      </c>
      <c r="AJ36" s="44" t="e">
        <f t="shared" si="30"/>
        <v>#VALUE!</v>
      </c>
      <c r="AK36" s="41">
        <f t="shared" si="31"/>
        <v>0</v>
      </c>
      <c r="AL36" s="41" t="e">
        <f t="shared" si="32"/>
        <v>#VALUE!</v>
      </c>
      <c r="AM36" s="41" t="e">
        <f t="shared" si="33"/>
        <v>#VALUE!</v>
      </c>
      <c r="AN36" s="41" t="e">
        <f t="shared" si="34"/>
        <v>#VALUE!</v>
      </c>
      <c r="AO36" s="41" t="e">
        <f t="shared" si="35"/>
        <v>#VALUE!</v>
      </c>
      <c r="AP36" s="44" t="e">
        <f t="shared" si="36"/>
        <v>#VALUE!</v>
      </c>
      <c r="AQ36" s="41" t="e">
        <f t="shared" si="37"/>
        <v>#VALUE!</v>
      </c>
      <c r="AR36" s="41" t="e">
        <f t="shared" si="38"/>
        <v>#VALUE!</v>
      </c>
      <c r="AS36" s="41" t="e">
        <f t="shared" si="39"/>
        <v>#VALUE!</v>
      </c>
      <c r="AT36" s="41" t="e">
        <f t="shared" si="40"/>
        <v>#VALUE!</v>
      </c>
      <c r="AU36" s="44" t="e">
        <f t="shared" si="41"/>
        <v>#VALUE!</v>
      </c>
      <c r="AV36" s="41" t="e">
        <f t="shared" si="42"/>
        <v>#VALUE!</v>
      </c>
      <c r="AW36" s="42" t="e">
        <f t="shared" si="43"/>
        <v>#VALUE!</v>
      </c>
      <c r="AX36" s="255">
        <f>'INTERC WPIS'!AX36</f>
        <v>0</v>
      </c>
      <c r="AY36" s="255" t="str">
        <f>'INTERC WPIS'!AY36</f>
        <v>INTER CARGO</v>
      </c>
      <c r="AZ36" s="255">
        <f>'INTERC WPIS'!AZ36</f>
        <v>0</v>
      </c>
      <c r="BA36" s="255">
        <f>'INTERC WPIS'!BA36</f>
        <v>3</v>
      </c>
      <c r="BB36" s="255">
        <f>'INTERC WPIS'!BB36</f>
        <v>3</v>
      </c>
      <c r="BC36" s="255">
        <f>'INTERC WPIS'!BC36</f>
        <v>6</v>
      </c>
      <c r="BD36" s="255">
        <f>'INTERC WPIS'!BD36</f>
        <v>2</v>
      </c>
      <c r="BE36" s="130">
        <f>'INTERC WPIS'!BE36</f>
        <v>0</v>
      </c>
      <c r="BF36" s="130">
        <f>'INTERC WPIS'!BF36</f>
        <v>0</v>
      </c>
      <c r="BG36" s="130">
        <f>'INTERC WPIS'!BG36</f>
        <v>0</v>
      </c>
      <c r="BH36" s="252">
        <f>'INTERC WPIS'!BH36</f>
        <v>0</v>
      </c>
      <c r="BI36" s="132">
        <f t="shared" si="4"/>
        <v>0</v>
      </c>
      <c r="BJ36" s="129" t="str">
        <f t="shared" si="5"/>
        <v>ZEBRZYDOWICE</v>
      </c>
      <c r="BK36" s="129" t="str">
        <f t="shared" si="6"/>
        <v>PAWŁOWICE</v>
      </c>
      <c r="BL36" s="261">
        <f>Tabela5[[#This Row],[Towar]]</f>
        <v>0</v>
      </c>
    </row>
    <row r="37" spans="1:64" ht="24" thickBot="1" x14ac:dyDescent="0.25">
      <c r="A37" s="131">
        <v>17</v>
      </c>
      <c r="B37" s="268">
        <f>'INTERC WPIS'!B37</f>
        <v>0</v>
      </c>
      <c r="C37" s="40" t="str">
        <f t="shared" ref="C37:M51" si="44">MID(TEXT($B37,0),C$20,1)</f>
        <v>0</v>
      </c>
      <c r="D37" s="40" t="str">
        <f t="shared" si="44"/>
        <v/>
      </c>
      <c r="E37" s="40" t="str">
        <f t="shared" si="44"/>
        <v/>
      </c>
      <c r="F37" s="40" t="str">
        <f t="shared" si="44"/>
        <v/>
      </c>
      <c r="G37" s="40" t="str">
        <f t="shared" si="44"/>
        <v/>
      </c>
      <c r="H37" s="40" t="str">
        <f t="shared" si="44"/>
        <v/>
      </c>
      <c r="I37" s="40" t="str">
        <f t="shared" si="44"/>
        <v/>
      </c>
      <c r="J37" s="40" t="str">
        <f t="shared" si="44"/>
        <v/>
      </c>
      <c r="K37" s="40" t="str">
        <f t="shared" si="44"/>
        <v/>
      </c>
      <c r="L37" s="40" t="str">
        <f t="shared" si="44"/>
        <v/>
      </c>
      <c r="M37" s="41" t="str">
        <f t="shared" si="44"/>
        <v/>
      </c>
      <c r="N37" s="42" t="e">
        <f t="shared" si="8"/>
        <v>#VALUE!</v>
      </c>
      <c r="O37" s="41">
        <f t="shared" si="9"/>
        <v>0</v>
      </c>
      <c r="P37" s="41" t="e">
        <f t="shared" si="10"/>
        <v>#VALUE!</v>
      </c>
      <c r="Q37" s="41" t="e">
        <f t="shared" si="11"/>
        <v>#VALUE!</v>
      </c>
      <c r="R37" s="41" t="e">
        <f t="shared" si="12"/>
        <v>#VALUE!</v>
      </c>
      <c r="S37" s="43" t="e">
        <f t="shared" si="13"/>
        <v>#VALUE!</v>
      </c>
      <c r="T37" s="43" t="e">
        <f t="shared" si="14"/>
        <v>#VALUE!</v>
      </c>
      <c r="U37" s="43" t="e">
        <f t="shared" si="15"/>
        <v>#VALUE!</v>
      </c>
      <c r="V37" s="41" t="e">
        <f t="shared" si="16"/>
        <v>#VALUE!</v>
      </c>
      <c r="W37" s="41" t="e">
        <f t="shared" si="17"/>
        <v>#VALUE!</v>
      </c>
      <c r="X37" s="41" t="e">
        <f t="shared" si="18"/>
        <v>#VALUE!</v>
      </c>
      <c r="Y37" s="41" t="e">
        <f t="shared" si="19"/>
        <v>#VALUE!</v>
      </c>
      <c r="Z37" s="41">
        <f t="shared" si="20"/>
        <v>0</v>
      </c>
      <c r="AA37" s="41" t="e">
        <f t="shared" si="21"/>
        <v>#VALUE!</v>
      </c>
      <c r="AB37" s="43" t="e">
        <f t="shared" si="22"/>
        <v>#VALUE!</v>
      </c>
      <c r="AC37" s="41" t="e">
        <f t="shared" si="23"/>
        <v>#VALUE!</v>
      </c>
      <c r="AD37" s="41" t="e">
        <f t="shared" si="24"/>
        <v>#VALUE!</v>
      </c>
      <c r="AE37" s="41" t="e">
        <f t="shared" si="25"/>
        <v>#VALUE!</v>
      </c>
      <c r="AF37" s="44" t="e">
        <f t="shared" si="26"/>
        <v>#VALUE!</v>
      </c>
      <c r="AG37" s="41" t="e">
        <f t="shared" si="27"/>
        <v>#VALUE!</v>
      </c>
      <c r="AH37" s="41" t="e">
        <f t="shared" si="28"/>
        <v>#VALUE!</v>
      </c>
      <c r="AI37" s="41" t="e">
        <f t="shared" si="29"/>
        <v>#VALUE!</v>
      </c>
      <c r="AJ37" s="44" t="e">
        <f t="shared" si="30"/>
        <v>#VALUE!</v>
      </c>
      <c r="AK37" s="41">
        <f t="shared" si="31"/>
        <v>0</v>
      </c>
      <c r="AL37" s="41" t="e">
        <f t="shared" si="32"/>
        <v>#VALUE!</v>
      </c>
      <c r="AM37" s="41" t="e">
        <f t="shared" si="33"/>
        <v>#VALUE!</v>
      </c>
      <c r="AN37" s="41" t="e">
        <f t="shared" si="34"/>
        <v>#VALUE!</v>
      </c>
      <c r="AO37" s="41" t="e">
        <f t="shared" si="35"/>
        <v>#VALUE!</v>
      </c>
      <c r="AP37" s="44" t="e">
        <f t="shared" si="36"/>
        <v>#VALUE!</v>
      </c>
      <c r="AQ37" s="41" t="e">
        <f t="shared" si="37"/>
        <v>#VALUE!</v>
      </c>
      <c r="AR37" s="41" t="e">
        <f t="shared" si="38"/>
        <v>#VALUE!</v>
      </c>
      <c r="AS37" s="41" t="e">
        <f t="shared" si="39"/>
        <v>#VALUE!</v>
      </c>
      <c r="AT37" s="41" t="e">
        <f t="shared" si="40"/>
        <v>#VALUE!</v>
      </c>
      <c r="AU37" s="44" t="e">
        <f t="shared" si="41"/>
        <v>#VALUE!</v>
      </c>
      <c r="AV37" s="41" t="e">
        <f t="shared" si="42"/>
        <v>#VALUE!</v>
      </c>
      <c r="AW37" s="42" t="e">
        <f t="shared" si="43"/>
        <v>#VALUE!</v>
      </c>
      <c r="AX37" s="255">
        <f>'INTERC WPIS'!AX37</f>
        <v>0</v>
      </c>
      <c r="AY37" s="255" t="str">
        <f>'INTERC WPIS'!AY37</f>
        <v>INTER CARGO</v>
      </c>
      <c r="AZ37" s="255">
        <f>'INTERC WPIS'!AZ37</f>
        <v>0</v>
      </c>
      <c r="BA37" s="255">
        <f>'INTERC WPIS'!BA37</f>
        <v>3</v>
      </c>
      <c r="BB37" s="255">
        <f>'INTERC WPIS'!BB37</f>
        <v>3</v>
      </c>
      <c r="BC37" s="255">
        <f>'INTERC WPIS'!BC37</f>
        <v>6</v>
      </c>
      <c r="BD37" s="255">
        <f>'INTERC WPIS'!BD37</f>
        <v>2</v>
      </c>
      <c r="BE37" s="130">
        <f>'INTERC WPIS'!BE37</f>
        <v>0</v>
      </c>
      <c r="BF37" s="130">
        <f>'INTERC WPIS'!BF37</f>
        <v>0</v>
      </c>
      <c r="BG37" s="130">
        <f>'INTERC WPIS'!BG37</f>
        <v>0</v>
      </c>
      <c r="BH37" s="252">
        <f>'INTERC WPIS'!BH37</f>
        <v>0</v>
      </c>
      <c r="BI37" s="132">
        <f t="shared" si="4"/>
        <v>0</v>
      </c>
      <c r="BJ37" s="129" t="str">
        <f t="shared" si="5"/>
        <v>ZEBRZYDOWICE</v>
      </c>
      <c r="BK37" s="129" t="str">
        <f t="shared" si="6"/>
        <v>PAWŁOWICE</v>
      </c>
      <c r="BL37" s="261">
        <f>Tabela5[[#This Row],[Towar]]</f>
        <v>0</v>
      </c>
    </row>
    <row r="38" spans="1:64" ht="24" thickBot="1" x14ac:dyDescent="0.25">
      <c r="A38" s="131">
        <v>18</v>
      </c>
      <c r="B38" s="268">
        <f>'INTERC WPIS'!B38</f>
        <v>0</v>
      </c>
      <c r="C38" s="40" t="str">
        <f t="shared" si="44"/>
        <v>0</v>
      </c>
      <c r="D38" s="40" t="str">
        <f t="shared" si="44"/>
        <v/>
      </c>
      <c r="E38" s="40" t="str">
        <f t="shared" si="44"/>
        <v/>
      </c>
      <c r="F38" s="40" t="str">
        <f t="shared" si="44"/>
        <v/>
      </c>
      <c r="G38" s="40" t="str">
        <f t="shared" si="44"/>
        <v/>
      </c>
      <c r="H38" s="40" t="str">
        <f t="shared" si="44"/>
        <v/>
      </c>
      <c r="I38" s="40" t="str">
        <f t="shared" si="44"/>
        <v/>
      </c>
      <c r="J38" s="40" t="str">
        <f t="shared" si="44"/>
        <v/>
      </c>
      <c r="K38" s="40" t="str">
        <f t="shared" si="44"/>
        <v/>
      </c>
      <c r="L38" s="40" t="str">
        <f t="shared" si="44"/>
        <v/>
      </c>
      <c r="M38" s="41" t="str">
        <f t="shared" si="44"/>
        <v/>
      </c>
      <c r="N38" s="42" t="e">
        <f t="shared" si="8"/>
        <v>#VALUE!</v>
      </c>
      <c r="O38" s="41">
        <f t="shared" si="9"/>
        <v>0</v>
      </c>
      <c r="P38" s="41" t="e">
        <f t="shared" si="10"/>
        <v>#VALUE!</v>
      </c>
      <c r="Q38" s="41" t="e">
        <f t="shared" si="11"/>
        <v>#VALUE!</v>
      </c>
      <c r="R38" s="41" t="e">
        <f t="shared" si="12"/>
        <v>#VALUE!</v>
      </c>
      <c r="S38" s="43" t="e">
        <f t="shared" si="13"/>
        <v>#VALUE!</v>
      </c>
      <c r="T38" s="43" t="e">
        <f t="shared" si="14"/>
        <v>#VALUE!</v>
      </c>
      <c r="U38" s="43" t="e">
        <f t="shared" si="15"/>
        <v>#VALUE!</v>
      </c>
      <c r="V38" s="41" t="e">
        <f t="shared" si="16"/>
        <v>#VALUE!</v>
      </c>
      <c r="W38" s="41" t="e">
        <f t="shared" si="17"/>
        <v>#VALUE!</v>
      </c>
      <c r="X38" s="41" t="e">
        <f t="shared" si="18"/>
        <v>#VALUE!</v>
      </c>
      <c r="Y38" s="41" t="e">
        <f t="shared" si="19"/>
        <v>#VALUE!</v>
      </c>
      <c r="Z38" s="41">
        <f t="shared" si="20"/>
        <v>0</v>
      </c>
      <c r="AA38" s="41" t="e">
        <f t="shared" si="21"/>
        <v>#VALUE!</v>
      </c>
      <c r="AB38" s="43" t="e">
        <f t="shared" si="22"/>
        <v>#VALUE!</v>
      </c>
      <c r="AC38" s="41" t="e">
        <f t="shared" si="23"/>
        <v>#VALUE!</v>
      </c>
      <c r="AD38" s="41" t="e">
        <f t="shared" si="24"/>
        <v>#VALUE!</v>
      </c>
      <c r="AE38" s="41" t="e">
        <f t="shared" si="25"/>
        <v>#VALUE!</v>
      </c>
      <c r="AF38" s="44" t="e">
        <f t="shared" si="26"/>
        <v>#VALUE!</v>
      </c>
      <c r="AG38" s="41" t="e">
        <f t="shared" si="27"/>
        <v>#VALUE!</v>
      </c>
      <c r="AH38" s="41" t="e">
        <f t="shared" si="28"/>
        <v>#VALUE!</v>
      </c>
      <c r="AI38" s="41" t="e">
        <f t="shared" si="29"/>
        <v>#VALUE!</v>
      </c>
      <c r="AJ38" s="44" t="e">
        <f t="shared" si="30"/>
        <v>#VALUE!</v>
      </c>
      <c r="AK38" s="41">
        <f t="shared" si="31"/>
        <v>0</v>
      </c>
      <c r="AL38" s="41" t="e">
        <f t="shared" si="32"/>
        <v>#VALUE!</v>
      </c>
      <c r="AM38" s="41" t="e">
        <f t="shared" si="33"/>
        <v>#VALUE!</v>
      </c>
      <c r="AN38" s="41" t="e">
        <f t="shared" si="34"/>
        <v>#VALUE!</v>
      </c>
      <c r="AO38" s="41" t="e">
        <f t="shared" si="35"/>
        <v>#VALUE!</v>
      </c>
      <c r="AP38" s="44" t="e">
        <f t="shared" si="36"/>
        <v>#VALUE!</v>
      </c>
      <c r="AQ38" s="41" t="e">
        <f t="shared" si="37"/>
        <v>#VALUE!</v>
      </c>
      <c r="AR38" s="41" t="e">
        <f t="shared" si="38"/>
        <v>#VALUE!</v>
      </c>
      <c r="AS38" s="41" t="e">
        <f t="shared" si="39"/>
        <v>#VALUE!</v>
      </c>
      <c r="AT38" s="41" t="e">
        <f t="shared" si="40"/>
        <v>#VALUE!</v>
      </c>
      <c r="AU38" s="44" t="e">
        <f t="shared" si="41"/>
        <v>#VALUE!</v>
      </c>
      <c r="AV38" s="41" t="e">
        <f t="shared" si="42"/>
        <v>#VALUE!</v>
      </c>
      <c r="AW38" s="42" t="e">
        <f t="shared" si="43"/>
        <v>#VALUE!</v>
      </c>
      <c r="AX38" s="255">
        <f>'INTERC WPIS'!AX38</f>
        <v>0</v>
      </c>
      <c r="AY38" s="255" t="str">
        <f>'INTERC WPIS'!AY38</f>
        <v>INTER CARGO</v>
      </c>
      <c r="AZ38" s="255">
        <f>'INTERC WPIS'!AZ38</f>
        <v>0</v>
      </c>
      <c r="BA38" s="255">
        <f>'INTERC WPIS'!BA38</f>
        <v>3</v>
      </c>
      <c r="BB38" s="255">
        <f>'INTERC WPIS'!BB38</f>
        <v>3</v>
      </c>
      <c r="BC38" s="255">
        <f>'INTERC WPIS'!BC38</f>
        <v>6</v>
      </c>
      <c r="BD38" s="255">
        <f>'INTERC WPIS'!BD38</f>
        <v>2</v>
      </c>
      <c r="BE38" s="130">
        <f>'INTERC WPIS'!BE38</f>
        <v>0</v>
      </c>
      <c r="BF38" s="130">
        <f>'INTERC WPIS'!BF38</f>
        <v>0</v>
      </c>
      <c r="BG38" s="130">
        <f>'INTERC WPIS'!BG38</f>
        <v>0</v>
      </c>
      <c r="BH38" s="252">
        <f>'INTERC WPIS'!BH38</f>
        <v>0</v>
      </c>
      <c r="BI38" s="132">
        <f t="shared" si="4"/>
        <v>0</v>
      </c>
      <c r="BJ38" s="129" t="str">
        <f t="shared" si="5"/>
        <v>ZEBRZYDOWICE</v>
      </c>
      <c r="BK38" s="129" t="str">
        <f t="shared" si="6"/>
        <v>PAWŁOWICE</v>
      </c>
      <c r="BL38" s="261">
        <f>Tabela5[[#This Row],[Towar]]</f>
        <v>0</v>
      </c>
    </row>
    <row r="39" spans="1:64" ht="24" thickBot="1" x14ac:dyDescent="0.25">
      <c r="A39" s="131">
        <v>19</v>
      </c>
      <c r="B39" s="268">
        <f>'INTERC WPIS'!B39</f>
        <v>0</v>
      </c>
      <c r="C39" s="40" t="str">
        <f t="shared" si="44"/>
        <v>0</v>
      </c>
      <c r="D39" s="40" t="str">
        <f t="shared" si="44"/>
        <v/>
      </c>
      <c r="E39" s="40" t="str">
        <f t="shared" si="44"/>
        <v/>
      </c>
      <c r="F39" s="40" t="str">
        <f t="shared" si="44"/>
        <v/>
      </c>
      <c r="G39" s="40" t="str">
        <f t="shared" si="44"/>
        <v/>
      </c>
      <c r="H39" s="40" t="str">
        <f t="shared" si="44"/>
        <v/>
      </c>
      <c r="I39" s="40" t="str">
        <f t="shared" si="44"/>
        <v/>
      </c>
      <c r="J39" s="40" t="str">
        <f t="shared" si="44"/>
        <v/>
      </c>
      <c r="K39" s="40" t="str">
        <f t="shared" si="44"/>
        <v/>
      </c>
      <c r="L39" s="40" t="str">
        <f t="shared" si="44"/>
        <v/>
      </c>
      <c r="M39" s="41" t="str">
        <f t="shared" si="44"/>
        <v/>
      </c>
      <c r="N39" s="42" t="e">
        <f t="shared" si="8"/>
        <v>#VALUE!</v>
      </c>
      <c r="O39" s="41">
        <f t="shared" si="9"/>
        <v>0</v>
      </c>
      <c r="P39" s="41" t="e">
        <f t="shared" si="10"/>
        <v>#VALUE!</v>
      </c>
      <c r="Q39" s="41" t="e">
        <f t="shared" si="11"/>
        <v>#VALUE!</v>
      </c>
      <c r="R39" s="41" t="e">
        <f t="shared" si="12"/>
        <v>#VALUE!</v>
      </c>
      <c r="S39" s="43" t="e">
        <f t="shared" si="13"/>
        <v>#VALUE!</v>
      </c>
      <c r="T39" s="43" t="e">
        <f t="shared" si="14"/>
        <v>#VALUE!</v>
      </c>
      <c r="U39" s="43" t="e">
        <f t="shared" si="15"/>
        <v>#VALUE!</v>
      </c>
      <c r="V39" s="41" t="e">
        <f t="shared" si="16"/>
        <v>#VALUE!</v>
      </c>
      <c r="W39" s="41" t="e">
        <f t="shared" si="17"/>
        <v>#VALUE!</v>
      </c>
      <c r="X39" s="41" t="e">
        <f t="shared" si="18"/>
        <v>#VALUE!</v>
      </c>
      <c r="Y39" s="41" t="e">
        <f t="shared" si="19"/>
        <v>#VALUE!</v>
      </c>
      <c r="Z39" s="41">
        <f t="shared" si="20"/>
        <v>0</v>
      </c>
      <c r="AA39" s="41" t="e">
        <f t="shared" si="21"/>
        <v>#VALUE!</v>
      </c>
      <c r="AB39" s="43" t="e">
        <f t="shared" si="22"/>
        <v>#VALUE!</v>
      </c>
      <c r="AC39" s="41" t="e">
        <f t="shared" si="23"/>
        <v>#VALUE!</v>
      </c>
      <c r="AD39" s="41" t="e">
        <f t="shared" si="24"/>
        <v>#VALUE!</v>
      </c>
      <c r="AE39" s="41" t="e">
        <f t="shared" si="25"/>
        <v>#VALUE!</v>
      </c>
      <c r="AF39" s="44" t="e">
        <f t="shared" si="26"/>
        <v>#VALUE!</v>
      </c>
      <c r="AG39" s="41" t="e">
        <f t="shared" si="27"/>
        <v>#VALUE!</v>
      </c>
      <c r="AH39" s="41" t="e">
        <f t="shared" si="28"/>
        <v>#VALUE!</v>
      </c>
      <c r="AI39" s="41" t="e">
        <f t="shared" si="29"/>
        <v>#VALUE!</v>
      </c>
      <c r="AJ39" s="44" t="e">
        <f t="shared" si="30"/>
        <v>#VALUE!</v>
      </c>
      <c r="AK39" s="41">
        <f t="shared" si="31"/>
        <v>0</v>
      </c>
      <c r="AL39" s="41" t="e">
        <f t="shared" si="32"/>
        <v>#VALUE!</v>
      </c>
      <c r="AM39" s="41" t="e">
        <f t="shared" si="33"/>
        <v>#VALUE!</v>
      </c>
      <c r="AN39" s="41" t="e">
        <f t="shared" si="34"/>
        <v>#VALUE!</v>
      </c>
      <c r="AO39" s="41" t="e">
        <f t="shared" si="35"/>
        <v>#VALUE!</v>
      </c>
      <c r="AP39" s="44" t="e">
        <f t="shared" si="36"/>
        <v>#VALUE!</v>
      </c>
      <c r="AQ39" s="41" t="e">
        <f t="shared" si="37"/>
        <v>#VALUE!</v>
      </c>
      <c r="AR39" s="41" t="e">
        <f t="shared" si="38"/>
        <v>#VALUE!</v>
      </c>
      <c r="AS39" s="41" t="e">
        <f t="shared" si="39"/>
        <v>#VALUE!</v>
      </c>
      <c r="AT39" s="41" t="e">
        <f t="shared" si="40"/>
        <v>#VALUE!</v>
      </c>
      <c r="AU39" s="44" t="e">
        <f t="shared" si="41"/>
        <v>#VALUE!</v>
      </c>
      <c r="AV39" s="41" t="e">
        <f t="shared" si="42"/>
        <v>#VALUE!</v>
      </c>
      <c r="AW39" s="42" t="e">
        <f t="shared" si="43"/>
        <v>#VALUE!</v>
      </c>
      <c r="AX39" s="255">
        <f>'INTERC WPIS'!AX39</f>
        <v>0</v>
      </c>
      <c r="AY39" s="255" t="str">
        <f>'INTERC WPIS'!AY39</f>
        <v>INTER CARGO</v>
      </c>
      <c r="AZ39" s="255">
        <f>'INTERC WPIS'!AZ39</f>
        <v>0</v>
      </c>
      <c r="BA39" s="255">
        <f>'INTERC WPIS'!BA39</f>
        <v>3</v>
      </c>
      <c r="BB39" s="255">
        <f>'INTERC WPIS'!BB39</f>
        <v>3</v>
      </c>
      <c r="BC39" s="255">
        <f>'INTERC WPIS'!BC39</f>
        <v>6</v>
      </c>
      <c r="BD39" s="255">
        <f>'INTERC WPIS'!BD39</f>
        <v>2</v>
      </c>
      <c r="BE39" s="130">
        <f>'INTERC WPIS'!BE39</f>
        <v>0</v>
      </c>
      <c r="BF39" s="130">
        <f>'INTERC WPIS'!BF39</f>
        <v>0</v>
      </c>
      <c r="BG39" s="130">
        <f>'INTERC WPIS'!BG39</f>
        <v>0</v>
      </c>
      <c r="BH39" s="252">
        <f>'INTERC WPIS'!BH39</f>
        <v>0</v>
      </c>
      <c r="BI39" s="132">
        <f t="shared" si="4"/>
        <v>0</v>
      </c>
      <c r="BJ39" s="129" t="str">
        <f t="shared" si="5"/>
        <v>ZEBRZYDOWICE</v>
      </c>
      <c r="BK39" s="129" t="str">
        <f t="shared" si="6"/>
        <v>PAWŁOWICE</v>
      </c>
      <c r="BL39" s="261">
        <f>Tabela5[[#This Row],[Towar]]</f>
        <v>0</v>
      </c>
    </row>
    <row r="40" spans="1:64" ht="24" thickBot="1" x14ac:dyDescent="0.25">
      <c r="A40" s="131">
        <v>20</v>
      </c>
      <c r="B40" s="268">
        <f>'INTERC WPIS'!B40</f>
        <v>0</v>
      </c>
      <c r="C40" s="40" t="str">
        <f t="shared" si="44"/>
        <v>0</v>
      </c>
      <c r="D40" s="40" t="str">
        <f t="shared" si="44"/>
        <v/>
      </c>
      <c r="E40" s="40" t="str">
        <f t="shared" si="44"/>
        <v/>
      </c>
      <c r="F40" s="40" t="str">
        <f t="shared" si="44"/>
        <v/>
      </c>
      <c r="G40" s="40" t="str">
        <f t="shared" si="44"/>
        <v/>
      </c>
      <c r="H40" s="40" t="str">
        <f t="shared" si="44"/>
        <v/>
      </c>
      <c r="I40" s="40" t="str">
        <f t="shared" si="44"/>
        <v/>
      </c>
      <c r="J40" s="40" t="str">
        <f t="shared" si="44"/>
        <v/>
      </c>
      <c r="K40" s="40" t="str">
        <f t="shared" si="44"/>
        <v/>
      </c>
      <c r="L40" s="40" t="str">
        <f t="shared" si="44"/>
        <v/>
      </c>
      <c r="M40" s="41" t="str">
        <f t="shared" si="44"/>
        <v/>
      </c>
      <c r="N40" s="42" t="e">
        <f t="shared" si="8"/>
        <v>#VALUE!</v>
      </c>
      <c r="O40" s="41">
        <f t="shared" si="9"/>
        <v>0</v>
      </c>
      <c r="P40" s="41" t="e">
        <f t="shared" si="10"/>
        <v>#VALUE!</v>
      </c>
      <c r="Q40" s="41" t="e">
        <f t="shared" si="11"/>
        <v>#VALUE!</v>
      </c>
      <c r="R40" s="41" t="e">
        <f t="shared" si="12"/>
        <v>#VALUE!</v>
      </c>
      <c r="S40" s="43" t="e">
        <f t="shared" si="13"/>
        <v>#VALUE!</v>
      </c>
      <c r="T40" s="43" t="e">
        <f t="shared" si="14"/>
        <v>#VALUE!</v>
      </c>
      <c r="U40" s="43" t="e">
        <f t="shared" si="15"/>
        <v>#VALUE!</v>
      </c>
      <c r="V40" s="41" t="e">
        <f t="shared" si="16"/>
        <v>#VALUE!</v>
      </c>
      <c r="W40" s="41" t="e">
        <f t="shared" si="17"/>
        <v>#VALUE!</v>
      </c>
      <c r="X40" s="41" t="e">
        <f t="shared" si="18"/>
        <v>#VALUE!</v>
      </c>
      <c r="Y40" s="41" t="e">
        <f t="shared" si="19"/>
        <v>#VALUE!</v>
      </c>
      <c r="Z40" s="41">
        <f t="shared" si="20"/>
        <v>0</v>
      </c>
      <c r="AA40" s="41" t="e">
        <f t="shared" si="21"/>
        <v>#VALUE!</v>
      </c>
      <c r="AB40" s="43" t="e">
        <f t="shared" si="22"/>
        <v>#VALUE!</v>
      </c>
      <c r="AC40" s="41" t="e">
        <f t="shared" si="23"/>
        <v>#VALUE!</v>
      </c>
      <c r="AD40" s="41" t="e">
        <f t="shared" si="24"/>
        <v>#VALUE!</v>
      </c>
      <c r="AE40" s="41" t="e">
        <f t="shared" si="25"/>
        <v>#VALUE!</v>
      </c>
      <c r="AF40" s="44" t="e">
        <f t="shared" si="26"/>
        <v>#VALUE!</v>
      </c>
      <c r="AG40" s="41" t="e">
        <f t="shared" si="27"/>
        <v>#VALUE!</v>
      </c>
      <c r="AH40" s="41" t="e">
        <f t="shared" si="28"/>
        <v>#VALUE!</v>
      </c>
      <c r="AI40" s="41" t="e">
        <f t="shared" si="29"/>
        <v>#VALUE!</v>
      </c>
      <c r="AJ40" s="44" t="e">
        <f t="shared" si="30"/>
        <v>#VALUE!</v>
      </c>
      <c r="AK40" s="41">
        <f t="shared" si="31"/>
        <v>0</v>
      </c>
      <c r="AL40" s="41" t="e">
        <f t="shared" si="32"/>
        <v>#VALUE!</v>
      </c>
      <c r="AM40" s="41" t="e">
        <f t="shared" si="33"/>
        <v>#VALUE!</v>
      </c>
      <c r="AN40" s="41" t="e">
        <f t="shared" si="34"/>
        <v>#VALUE!</v>
      </c>
      <c r="AO40" s="41" t="e">
        <f t="shared" si="35"/>
        <v>#VALUE!</v>
      </c>
      <c r="AP40" s="44" t="e">
        <f t="shared" si="36"/>
        <v>#VALUE!</v>
      </c>
      <c r="AQ40" s="41" t="e">
        <f t="shared" si="37"/>
        <v>#VALUE!</v>
      </c>
      <c r="AR40" s="41" t="e">
        <f t="shared" si="38"/>
        <v>#VALUE!</v>
      </c>
      <c r="AS40" s="41" t="e">
        <f t="shared" si="39"/>
        <v>#VALUE!</v>
      </c>
      <c r="AT40" s="41" t="e">
        <f t="shared" si="40"/>
        <v>#VALUE!</v>
      </c>
      <c r="AU40" s="44" t="e">
        <f t="shared" si="41"/>
        <v>#VALUE!</v>
      </c>
      <c r="AV40" s="41" t="e">
        <f t="shared" si="42"/>
        <v>#VALUE!</v>
      </c>
      <c r="AW40" s="42" t="e">
        <f t="shared" si="43"/>
        <v>#VALUE!</v>
      </c>
      <c r="AX40" s="255">
        <f>'INTERC WPIS'!AX40</f>
        <v>0</v>
      </c>
      <c r="AY40" s="255" t="str">
        <f>'INTERC WPIS'!AY40</f>
        <v>INTER CARGO</v>
      </c>
      <c r="AZ40" s="255">
        <f>'INTERC WPIS'!AZ40</f>
        <v>0</v>
      </c>
      <c r="BA40" s="255">
        <f>'INTERC WPIS'!BA40</f>
        <v>3</v>
      </c>
      <c r="BB40" s="255">
        <f>'INTERC WPIS'!BB40</f>
        <v>3</v>
      </c>
      <c r="BC40" s="255">
        <f>'INTERC WPIS'!BC40</f>
        <v>6</v>
      </c>
      <c r="BD40" s="255">
        <f>'INTERC WPIS'!BD40</f>
        <v>2</v>
      </c>
      <c r="BE40" s="130">
        <f>'INTERC WPIS'!BE40</f>
        <v>0</v>
      </c>
      <c r="BF40" s="130">
        <f>'INTERC WPIS'!BF40</f>
        <v>0</v>
      </c>
      <c r="BG40" s="130">
        <f>'INTERC WPIS'!BG40</f>
        <v>0</v>
      </c>
      <c r="BH40" s="252">
        <f>'INTERC WPIS'!BH40</f>
        <v>0</v>
      </c>
      <c r="BI40" s="132">
        <f t="shared" si="4"/>
        <v>0</v>
      </c>
      <c r="BJ40" s="129" t="str">
        <f t="shared" si="5"/>
        <v>ZEBRZYDOWICE</v>
      </c>
      <c r="BK40" s="129" t="str">
        <f t="shared" si="6"/>
        <v>PAWŁOWICE</v>
      </c>
      <c r="BL40" s="261">
        <f>Tabela5[[#This Row],[Towar]]</f>
        <v>0</v>
      </c>
    </row>
    <row r="41" spans="1:64" ht="24" thickBot="1" x14ac:dyDescent="0.25">
      <c r="A41" s="131">
        <v>21</v>
      </c>
      <c r="B41" s="268">
        <f>'INTERC WPIS'!B41</f>
        <v>0</v>
      </c>
      <c r="C41" s="40" t="str">
        <f t="shared" si="44"/>
        <v>0</v>
      </c>
      <c r="D41" s="40" t="str">
        <f t="shared" si="44"/>
        <v/>
      </c>
      <c r="E41" s="40" t="str">
        <f t="shared" si="44"/>
        <v/>
      </c>
      <c r="F41" s="40" t="str">
        <f t="shared" si="44"/>
        <v/>
      </c>
      <c r="G41" s="40" t="str">
        <f t="shared" si="44"/>
        <v/>
      </c>
      <c r="H41" s="40" t="str">
        <f t="shared" si="44"/>
        <v/>
      </c>
      <c r="I41" s="40" t="str">
        <f t="shared" si="44"/>
        <v/>
      </c>
      <c r="J41" s="40" t="str">
        <f t="shared" si="44"/>
        <v/>
      </c>
      <c r="K41" s="40" t="str">
        <f t="shared" si="44"/>
        <v/>
      </c>
      <c r="L41" s="40" t="str">
        <f t="shared" si="44"/>
        <v/>
      </c>
      <c r="M41" s="41" t="str">
        <f t="shared" si="44"/>
        <v/>
      </c>
      <c r="N41" s="42" t="e">
        <f t="shared" si="8"/>
        <v>#VALUE!</v>
      </c>
      <c r="O41" s="41">
        <f t="shared" si="9"/>
        <v>0</v>
      </c>
      <c r="P41" s="41" t="e">
        <f t="shared" si="10"/>
        <v>#VALUE!</v>
      </c>
      <c r="Q41" s="41" t="e">
        <f t="shared" si="11"/>
        <v>#VALUE!</v>
      </c>
      <c r="R41" s="41" t="e">
        <f t="shared" si="12"/>
        <v>#VALUE!</v>
      </c>
      <c r="S41" s="43" t="e">
        <f t="shared" si="13"/>
        <v>#VALUE!</v>
      </c>
      <c r="T41" s="43" t="e">
        <f t="shared" si="14"/>
        <v>#VALUE!</v>
      </c>
      <c r="U41" s="43" t="e">
        <f t="shared" si="15"/>
        <v>#VALUE!</v>
      </c>
      <c r="V41" s="41" t="e">
        <f t="shared" si="16"/>
        <v>#VALUE!</v>
      </c>
      <c r="W41" s="41" t="e">
        <f t="shared" si="17"/>
        <v>#VALUE!</v>
      </c>
      <c r="X41" s="41" t="e">
        <f t="shared" si="18"/>
        <v>#VALUE!</v>
      </c>
      <c r="Y41" s="41" t="e">
        <f t="shared" si="19"/>
        <v>#VALUE!</v>
      </c>
      <c r="Z41" s="41">
        <f t="shared" si="20"/>
        <v>0</v>
      </c>
      <c r="AA41" s="41" t="e">
        <f t="shared" si="21"/>
        <v>#VALUE!</v>
      </c>
      <c r="AB41" s="43" t="e">
        <f t="shared" si="22"/>
        <v>#VALUE!</v>
      </c>
      <c r="AC41" s="41" t="e">
        <f t="shared" si="23"/>
        <v>#VALUE!</v>
      </c>
      <c r="AD41" s="41" t="e">
        <f t="shared" si="24"/>
        <v>#VALUE!</v>
      </c>
      <c r="AE41" s="41" t="e">
        <f t="shared" si="25"/>
        <v>#VALUE!</v>
      </c>
      <c r="AF41" s="44" t="e">
        <f t="shared" si="26"/>
        <v>#VALUE!</v>
      </c>
      <c r="AG41" s="41" t="e">
        <f t="shared" si="27"/>
        <v>#VALUE!</v>
      </c>
      <c r="AH41" s="41" t="e">
        <f t="shared" si="28"/>
        <v>#VALUE!</v>
      </c>
      <c r="AI41" s="41" t="e">
        <f t="shared" si="29"/>
        <v>#VALUE!</v>
      </c>
      <c r="AJ41" s="44" t="e">
        <f t="shared" si="30"/>
        <v>#VALUE!</v>
      </c>
      <c r="AK41" s="41">
        <f t="shared" si="31"/>
        <v>0</v>
      </c>
      <c r="AL41" s="41" t="e">
        <f t="shared" si="32"/>
        <v>#VALUE!</v>
      </c>
      <c r="AM41" s="41" t="e">
        <f t="shared" si="33"/>
        <v>#VALUE!</v>
      </c>
      <c r="AN41" s="41" t="e">
        <f t="shared" si="34"/>
        <v>#VALUE!</v>
      </c>
      <c r="AO41" s="41" t="e">
        <f t="shared" si="35"/>
        <v>#VALUE!</v>
      </c>
      <c r="AP41" s="44" t="e">
        <f t="shared" si="36"/>
        <v>#VALUE!</v>
      </c>
      <c r="AQ41" s="41" t="e">
        <f t="shared" si="37"/>
        <v>#VALUE!</v>
      </c>
      <c r="AR41" s="41" t="e">
        <f t="shared" si="38"/>
        <v>#VALUE!</v>
      </c>
      <c r="AS41" s="41" t="e">
        <f t="shared" si="39"/>
        <v>#VALUE!</v>
      </c>
      <c r="AT41" s="41" t="e">
        <f t="shared" si="40"/>
        <v>#VALUE!</v>
      </c>
      <c r="AU41" s="44" t="e">
        <f t="shared" si="41"/>
        <v>#VALUE!</v>
      </c>
      <c r="AV41" s="41" t="e">
        <f t="shared" si="42"/>
        <v>#VALUE!</v>
      </c>
      <c r="AW41" s="42" t="e">
        <f t="shared" si="43"/>
        <v>#VALUE!</v>
      </c>
      <c r="AX41" s="255">
        <f>'INTERC WPIS'!AX41</f>
        <v>0</v>
      </c>
      <c r="AY41" s="255" t="str">
        <f>'INTERC WPIS'!AY41</f>
        <v>INTER CARGO</v>
      </c>
      <c r="AZ41" s="255">
        <f>'INTERC WPIS'!AZ41</f>
        <v>0</v>
      </c>
      <c r="BA41" s="255">
        <f>'INTERC WPIS'!BA41</f>
        <v>3</v>
      </c>
      <c r="BB41" s="255">
        <f>'INTERC WPIS'!BB41</f>
        <v>3</v>
      </c>
      <c r="BC41" s="255">
        <f>'INTERC WPIS'!BC41</f>
        <v>6</v>
      </c>
      <c r="BD41" s="255">
        <f>'INTERC WPIS'!BD41</f>
        <v>2</v>
      </c>
      <c r="BE41" s="130">
        <f>'INTERC WPIS'!BE41</f>
        <v>0</v>
      </c>
      <c r="BF41" s="130">
        <f>'INTERC WPIS'!BF41</f>
        <v>0</v>
      </c>
      <c r="BG41" s="130">
        <f>'INTERC WPIS'!BG41</f>
        <v>0</v>
      </c>
      <c r="BH41" s="252">
        <f>'INTERC WPIS'!BH41</f>
        <v>0</v>
      </c>
      <c r="BI41" s="132">
        <f t="shared" si="4"/>
        <v>0</v>
      </c>
      <c r="BJ41" s="129" t="str">
        <f t="shared" si="5"/>
        <v>ZEBRZYDOWICE</v>
      </c>
      <c r="BK41" s="129" t="str">
        <f t="shared" si="6"/>
        <v>PAWŁOWICE</v>
      </c>
      <c r="BL41" s="261">
        <f>Tabela5[[#This Row],[Towar]]</f>
        <v>0</v>
      </c>
    </row>
    <row r="42" spans="1:64" ht="24" thickBot="1" x14ac:dyDescent="0.25">
      <c r="A42" s="131">
        <v>22</v>
      </c>
      <c r="B42" s="268">
        <f>'INTERC WPIS'!B42</f>
        <v>0</v>
      </c>
      <c r="C42" s="40" t="str">
        <f t="shared" si="44"/>
        <v>0</v>
      </c>
      <c r="D42" s="40" t="str">
        <f t="shared" si="44"/>
        <v/>
      </c>
      <c r="E42" s="40" t="str">
        <f t="shared" si="44"/>
        <v/>
      </c>
      <c r="F42" s="40" t="str">
        <f t="shared" si="44"/>
        <v/>
      </c>
      <c r="G42" s="40" t="str">
        <f t="shared" si="44"/>
        <v/>
      </c>
      <c r="H42" s="40" t="str">
        <f t="shared" si="44"/>
        <v/>
      </c>
      <c r="I42" s="40" t="str">
        <f t="shared" si="44"/>
        <v/>
      </c>
      <c r="J42" s="40" t="str">
        <f t="shared" si="44"/>
        <v/>
      </c>
      <c r="K42" s="40" t="str">
        <f t="shared" si="44"/>
        <v/>
      </c>
      <c r="L42" s="40" t="str">
        <f t="shared" si="44"/>
        <v/>
      </c>
      <c r="M42" s="41" t="str">
        <f t="shared" si="44"/>
        <v/>
      </c>
      <c r="N42" s="42" t="e">
        <f t="shared" si="8"/>
        <v>#VALUE!</v>
      </c>
      <c r="O42" s="41">
        <f t="shared" si="9"/>
        <v>0</v>
      </c>
      <c r="P42" s="41" t="e">
        <f t="shared" si="10"/>
        <v>#VALUE!</v>
      </c>
      <c r="Q42" s="41" t="e">
        <f t="shared" si="11"/>
        <v>#VALUE!</v>
      </c>
      <c r="R42" s="41" t="e">
        <f t="shared" si="12"/>
        <v>#VALUE!</v>
      </c>
      <c r="S42" s="43" t="e">
        <f t="shared" si="13"/>
        <v>#VALUE!</v>
      </c>
      <c r="T42" s="43" t="e">
        <f t="shared" si="14"/>
        <v>#VALUE!</v>
      </c>
      <c r="U42" s="43" t="e">
        <f t="shared" si="15"/>
        <v>#VALUE!</v>
      </c>
      <c r="V42" s="41" t="e">
        <f t="shared" si="16"/>
        <v>#VALUE!</v>
      </c>
      <c r="W42" s="41" t="e">
        <f t="shared" si="17"/>
        <v>#VALUE!</v>
      </c>
      <c r="X42" s="41" t="e">
        <f t="shared" si="18"/>
        <v>#VALUE!</v>
      </c>
      <c r="Y42" s="41" t="e">
        <f t="shared" si="19"/>
        <v>#VALUE!</v>
      </c>
      <c r="Z42" s="41">
        <f t="shared" si="20"/>
        <v>0</v>
      </c>
      <c r="AA42" s="41" t="e">
        <f t="shared" si="21"/>
        <v>#VALUE!</v>
      </c>
      <c r="AB42" s="43" t="e">
        <f t="shared" si="22"/>
        <v>#VALUE!</v>
      </c>
      <c r="AC42" s="41" t="e">
        <f t="shared" si="23"/>
        <v>#VALUE!</v>
      </c>
      <c r="AD42" s="41" t="e">
        <f t="shared" si="24"/>
        <v>#VALUE!</v>
      </c>
      <c r="AE42" s="41" t="e">
        <f t="shared" si="25"/>
        <v>#VALUE!</v>
      </c>
      <c r="AF42" s="44" t="e">
        <f t="shared" si="26"/>
        <v>#VALUE!</v>
      </c>
      <c r="AG42" s="41" t="e">
        <f t="shared" si="27"/>
        <v>#VALUE!</v>
      </c>
      <c r="AH42" s="41" t="e">
        <f t="shared" si="28"/>
        <v>#VALUE!</v>
      </c>
      <c r="AI42" s="41" t="e">
        <f t="shared" si="29"/>
        <v>#VALUE!</v>
      </c>
      <c r="AJ42" s="44" t="e">
        <f t="shared" si="30"/>
        <v>#VALUE!</v>
      </c>
      <c r="AK42" s="41">
        <f t="shared" si="31"/>
        <v>0</v>
      </c>
      <c r="AL42" s="41" t="e">
        <f t="shared" si="32"/>
        <v>#VALUE!</v>
      </c>
      <c r="AM42" s="41" t="e">
        <f t="shared" si="33"/>
        <v>#VALUE!</v>
      </c>
      <c r="AN42" s="41" t="e">
        <f t="shared" si="34"/>
        <v>#VALUE!</v>
      </c>
      <c r="AO42" s="41" t="e">
        <f t="shared" si="35"/>
        <v>#VALUE!</v>
      </c>
      <c r="AP42" s="44" t="e">
        <f t="shared" si="36"/>
        <v>#VALUE!</v>
      </c>
      <c r="AQ42" s="41" t="e">
        <f t="shared" si="37"/>
        <v>#VALUE!</v>
      </c>
      <c r="AR42" s="41" t="e">
        <f t="shared" si="38"/>
        <v>#VALUE!</v>
      </c>
      <c r="AS42" s="41" t="e">
        <f t="shared" si="39"/>
        <v>#VALUE!</v>
      </c>
      <c r="AT42" s="41" t="e">
        <f t="shared" si="40"/>
        <v>#VALUE!</v>
      </c>
      <c r="AU42" s="44" t="e">
        <f t="shared" si="41"/>
        <v>#VALUE!</v>
      </c>
      <c r="AV42" s="41" t="e">
        <f t="shared" si="42"/>
        <v>#VALUE!</v>
      </c>
      <c r="AW42" s="42" t="e">
        <f t="shared" si="43"/>
        <v>#VALUE!</v>
      </c>
      <c r="AX42" s="255">
        <f>'INTERC WPIS'!AX42</f>
        <v>0</v>
      </c>
      <c r="AY42" s="255" t="str">
        <f>'INTERC WPIS'!AY42</f>
        <v>INTER CARGO</v>
      </c>
      <c r="AZ42" s="255">
        <f>'INTERC WPIS'!AZ42</f>
        <v>0</v>
      </c>
      <c r="BA42" s="255">
        <f>'INTERC WPIS'!BA42</f>
        <v>3</v>
      </c>
      <c r="BB42" s="255">
        <f>'INTERC WPIS'!BB42</f>
        <v>3</v>
      </c>
      <c r="BC42" s="255">
        <f>'INTERC WPIS'!BC42</f>
        <v>6</v>
      </c>
      <c r="BD42" s="255">
        <f>'INTERC WPIS'!BD42</f>
        <v>2</v>
      </c>
      <c r="BE42" s="130">
        <f>'INTERC WPIS'!BE42</f>
        <v>0</v>
      </c>
      <c r="BF42" s="130">
        <f>'INTERC WPIS'!BF42</f>
        <v>0</v>
      </c>
      <c r="BG42" s="130">
        <f>'INTERC WPIS'!BG42</f>
        <v>0</v>
      </c>
      <c r="BH42" s="252">
        <f>'INTERC WPIS'!BH42</f>
        <v>0</v>
      </c>
      <c r="BI42" s="132">
        <f t="shared" si="4"/>
        <v>0</v>
      </c>
      <c r="BJ42" s="129" t="str">
        <f t="shared" si="5"/>
        <v>ZEBRZYDOWICE</v>
      </c>
      <c r="BK42" s="129" t="str">
        <f t="shared" si="6"/>
        <v>PAWŁOWICE</v>
      </c>
      <c r="BL42" s="261">
        <f>Tabela5[[#This Row],[Towar]]</f>
        <v>0</v>
      </c>
    </row>
    <row r="43" spans="1:64" ht="24" thickBot="1" x14ac:dyDescent="0.25">
      <c r="A43" s="131">
        <v>23</v>
      </c>
      <c r="B43" s="268">
        <f>'INTERC WPIS'!B43</f>
        <v>0</v>
      </c>
      <c r="C43" s="40" t="str">
        <f t="shared" si="44"/>
        <v>0</v>
      </c>
      <c r="D43" s="40" t="str">
        <f t="shared" si="44"/>
        <v/>
      </c>
      <c r="E43" s="40" t="str">
        <f t="shared" si="44"/>
        <v/>
      </c>
      <c r="F43" s="40" t="str">
        <f t="shared" si="44"/>
        <v/>
      </c>
      <c r="G43" s="40" t="str">
        <f t="shared" si="44"/>
        <v/>
      </c>
      <c r="H43" s="40" t="str">
        <f t="shared" si="44"/>
        <v/>
      </c>
      <c r="I43" s="40" t="str">
        <f t="shared" si="44"/>
        <v/>
      </c>
      <c r="J43" s="40" t="str">
        <f t="shared" si="44"/>
        <v/>
      </c>
      <c r="K43" s="40" t="str">
        <f t="shared" si="44"/>
        <v/>
      </c>
      <c r="L43" s="40" t="str">
        <f t="shared" si="44"/>
        <v/>
      </c>
      <c r="M43" s="41" t="str">
        <f t="shared" si="44"/>
        <v/>
      </c>
      <c r="N43" s="42" t="e">
        <f t="shared" si="8"/>
        <v>#VALUE!</v>
      </c>
      <c r="O43" s="41">
        <f t="shared" si="9"/>
        <v>0</v>
      </c>
      <c r="P43" s="41" t="e">
        <f t="shared" si="10"/>
        <v>#VALUE!</v>
      </c>
      <c r="Q43" s="41" t="e">
        <f t="shared" si="11"/>
        <v>#VALUE!</v>
      </c>
      <c r="R43" s="41" t="e">
        <f t="shared" si="12"/>
        <v>#VALUE!</v>
      </c>
      <c r="S43" s="43" t="e">
        <f t="shared" si="13"/>
        <v>#VALUE!</v>
      </c>
      <c r="T43" s="43" t="e">
        <f t="shared" si="14"/>
        <v>#VALUE!</v>
      </c>
      <c r="U43" s="43" t="e">
        <f t="shared" si="15"/>
        <v>#VALUE!</v>
      </c>
      <c r="V43" s="41" t="e">
        <f t="shared" si="16"/>
        <v>#VALUE!</v>
      </c>
      <c r="W43" s="41" t="e">
        <f t="shared" si="17"/>
        <v>#VALUE!</v>
      </c>
      <c r="X43" s="41" t="e">
        <f t="shared" si="18"/>
        <v>#VALUE!</v>
      </c>
      <c r="Y43" s="41" t="e">
        <f t="shared" si="19"/>
        <v>#VALUE!</v>
      </c>
      <c r="Z43" s="41">
        <f t="shared" si="20"/>
        <v>0</v>
      </c>
      <c r="AA43" s="41" t="e">
        <f t="shared" si="21"/>
        <v>#VALUE!</v>
      </c>
      <c r="AB43" s="43" t="e">
        <f t="shared" si="22"/>
        <v>#VALUE!</v>
      </c>
      <c r="AC43" s="41" t="e">
        <f t="shared" si="23"/>
        <v>#VALUE!</v>
      </c>
      <c r="AD43" s="41" t="e">
        <f t="shared" si="24"/>
        <v>#VALUE!</v>
      </c>
      <c r="AE43" s="41" t="e">
        <f t="shared" si="25"/>
        <v>#VALUE!</v>
      </c>
      <c r="AF43" s="44" t="e">
        <f t="shared" si="26"/>
        <v>#VALUE!</v>
      </c>
      <c r="AG43" s="41" t="e">
        <f t="shared" si="27"/>
        <v>#VALUE!</v>
      </c>
      <c r="AH43" s="41" t="e">
        <f t="shared" si="28"/>
        <v>#VALUE!</v>
      </c>
      <c r="AI43" s="41" t="e">
        <f t="shared" si="29"/>
        <v>#VALUE!</v>
      </c>
      <c r="AJ43" s="44" t="e">
        <f t="shared" si="30"/>
        <v>#VALUE!</v>
      </c>
      <c r="AK43" s="41">
        <f t="shared" si="31"/>
        <v>0</v>
      </c>
      <c r="AL43" s="41" t="e">
        <f t="shared" si="32"/>
        <v>#VALUE!</v>
      </c>
      <c r="AM43" s="41" t="e">
        <f t="shared" si="33"/>
        <v>#VALUE!</v>
      </c>
      <c r="AN43" s="41" t="e">
        <f t="shared" si="34"/>
        <v>#VALUE!</v>
      </c>
      <c r="AO43" s="41" t="e">
        <f t="shared" si="35"/>
        <v>#VALUE!</v>
      </c>
      <c r="AP43" s="44" t="e">
        <f t="shared" si="36"/>
        <v>#VALUE!</v>
      </c>
      <c r="AQ43" s="41" t="e">
        <f t="shared" si="37"/>
        <v>#VALUE!</v>
      </c>
      <c r="AR43" s="41" t="e">
        <f t="shared" si="38"/>
        <v>#VALUE!</v>
      </c>
      <c r="AS43" s="41" t="e">
        <f t="shared" si="39"/>
        <v>#VALUE!</v>
      </c>
      <c r="AT43" s="41" t="e">
        <f t="shared" si="40"/>
        <v>#VALUE!</v>
      </c>
      <c r="AU43" s="44" t="e">
        <f t="shared" si="41"/>
        <v>#VALUE!</v>
      </c>
      <c r="AV43" s="41" t="e">
        <f t="shared" si="42"/>
        <v>#VALUE!</v>
      </c>
      <c r="AW43" s="42" t="e">
        <f t="shared" si="43"/>
        <v>#VALUE!</v>
      </c>
      <c r="AX43" s="255">
        <f>'INTERC WPIS'!AX43</f>
        <v>0</v>
      </c>
      <c r="AY43" s="255" t="str">
        <f>'INTERC WPIS'!AY43</f>
        <v>INTER CARGO</v>
      </c>
      <c r="AZ43" s="255">
        <f>'INTERC WPIS'!AZ43</f>
        <v>0</v>
      </c>
      <c r="BA43" s="255">
        <f>'INTERC WPIS'!BA43</f>
        <v>3</v>
      </c>
      <c r="BB43" s="255">
        <f>'INTERC WPIS'!BB43</f>
        <v>3</v>
      </c>
      <c r="BC43" s="255">
        <f>'INTERC WPIS'!BC43</f>
        <v>6</v>
      </c>
      <c r="BD43" s="255">
        <f>'INTERC WPIS'!BD43</f>
        <v>2</v>
      </c>
      <c r="BE43" s="130">
        <f>'INTERC WPIS'!BE43</f>
        <v>0</v>
      </c>
      <c r="BF43" s="130">
        <f>'INTERC WPIS'!BF43</f>
        <v>0</v>
      </c>
      <c r="BG43" s="130">
        <f>'INTERC WPIS'!BG43</f>
        <v>0</v>
      </c>
      <c r="BH43" s="252">
        <f>'INTERC WPIS'!BH43</f>
        <v>0</v>
      </c>
      <c r="BI43" s="132">
        <f t="shared" si="4"/>
        <v>0</v>
      </c>
      <c r="BJ43" s="129" t="str">
        <f t="shared" si="5"/>
        <v>ZEBRZYDOWICE</v>
      </c>
      <c r="BK43" s="129" t="str">
        <f t="shared" si="6"/>
        <v>PAWŁOWICE</v>
      </c>
      <c r="BL43" s="261">
        <f>Tabela5[[#This Row],[Towar]]</f>
        <v>0</v>
      </c>
    </row>
    <row r="44" spans="1:64" ht="24" thickBot="1" x14ac:dyDescent="0.25">
      <c r="A44" s="131">
        <v>24</v>
      </c>
      <c r="B44" s="268">
        <f>'INTERC WPIS'!B44</f>
        <v>0</v>
      </c>
      <c r="C44" s="40" t="str">
        <f t="shared" si="44"/>
        <v>0</v>
      </c>
      <c r="D44" s="40" t="str">
        <f t="shared" si="44"/>
        <v/>
      </c>
      <c r="E44" s="40" t="str">
        <f t="shared" si="44"/>
        <v/>
      </c>
      <c r="F44" s="40" t="str">
        <f t="shared" si="44"/>
        <v/>
      </c>
      <c r="G44" s="40" t="str">
        <f t="shared" si="44"/>
        <v/>
      </c>
      <c r="H44" s="40" t="str">
        <f t="shared" si="44"/>
        <v/>
      </c>
      <c r="I44" s="40" t="str">
        <f t="shared" si="44"/>
        <v/>
      </c>
      <c r="J44" s="40" t="str">
        <f t="shared" si="44"/>
        <v/>
      </c>
      <c r="K44" s="40" t="str">
        <f t="shared" si="44"/>
        <v/>
      </c>
      <c r="L44" s="40" t="str">
        <f t="shared" si="44"/>
        <v/>
      </c>
      <c r="M44" s="41" t="str">
        <f t="shared" si="44"/>
        <v/>
      </c>
      <c r="N44" s="42" t="e">
        <f t="shared" si="8"/>
        <v>#VALUE!</v>
      </c>
      <c r="O44" s="41">
        <f t="shared" si="9"/>
        <v>0</v>
      </c>
      <c r="P44" s="41" t="e">
        <f t="shared" si="10"/>
        <v>#VALUE!</v>
      </c>
      <c r="Q44" s="41" t="e">
        <f t="shared" si="11"/>
        <v>#VALUE!</v>
      </c>
      <c r="R44" s="41" t="e">
        <f t="shared" si="12"/>
        <v>#VALUE!</v>
      </c>
      <c r="S44" s="43" t="e">
        <f t="shared" si="13"/>
        <v>#VALUE!</v>
      </c>
      <c r="T44" s="43" t="e">
        <f t="shared" si="14"/>
        <v>#VALUE!</v>
      </c>
      <c r="U44" s="43" t="e">
        <f t="shared" si="15"/>
        <v>#VALUE!</v>
      </c>
      <c r="V44" s="41" t="e">
        <f t="shared" si="16"/>
        <v>#VALUE!</v>
      </c>
      <c r="W44" s="41" t="e">
        <f t="shared" si="17"/>
        <v>#VALUE!</v>
      </c>
      <c r="X44" s="41" t="e">
        <f t="shared" si="18"/>
        <v>#VALUE!</v>
      </c>
      <c r="Y44" s="41" t="e">
        <f t="shared" si="19"/>
        <v>#VALUE!</v>
      </c>
      <c r="Z44" s="41">
        <f t="shared" si="20"/>
        <v>0</v>
      </c>
      <c r="AA44" s="41" t="e">
        <f t="shared" si="21"/>
        <v>#VALUE!</v>
      </c>
      <c r="AB44" s="43" t="e">
        <f t="shared" si="22"/>
        <v>#VALUE!</v>
      </c>
      <c r="AC44" s="41" t="e">
        <f t="shared" si="23"/>
        <v>#VALUE!</v>
      </c>
      <c r="AD44" s="41" t="e">
        <f t="shared" si="24"/>
        <v>#VALUE!</v>
      </c>
      <c r="AE44" s="41" t="e">
        <f t="shared" si="25"/>
        <v>#VALUE!</v>
      </c>
      <c r="AF44" s="44" t="e">
        <f t="shared" si="26"/>
        <v>#VALUE!</v>
      </c>
      <c r="AG44" s="41" t="e">
        <f t="shared" si="27"/>
        <v>#VALUE!</v>
      </c>
      <c r="AH44" s="41" t="e">
        <f t="shared" si="28"/>
        <v>#VALUE!</v>
      </c>
      <c r="AI44" s="41" t="e">
        <f t="shared" si="29"/>
        <v>#VALUE!</v>
      </c>
      <c r="AJ44" s="44" t="e">
        <f t="shared" si="30"/>
        <v>#VALUE!</v>
      </c>
      <c r="AK44" s="41">
        <f t="shared" si="31"/>
        <v>0</v>
      </c>
      <c r="AL44" s="41" t="e">
        <f t="shared" si="32"/>
        <v>#VALUE!</v>
      </c>
      <c r="AM44" s="41" t="e">
        <f t="shared" si="33"/>
        <v>#VALUE!</v>
      </c>
      <c r="AN44" s="41" t="e">
        <f t="shared" si="34"/>
        <v>#VALUE!</v>
      </c>
      <c r="AO44" s="41" t="e">
        <f t="shared" si="35"/>
        <v>#VALUE!</v>
      </c>
      <c r="AP44" s="44" t="e">
        <f t="shared" si="36"/>
        <v>#VALUE!</v>
      </c>
      <c r="AQ44" s="41" t="e">
        <f t="shared" si="37"/>
        <v>#VALUE!</v>
      </c>
      <c r="AR44" s="41" t="e">
        <f t="shared" si="38"/>
        <v>#VALUE!</v>
      </c>
      <c r="AS44" s="41" t="e">
        <f t="shared" si="39"/>
        <v>#VALUE!</v>
      </c>
      <c r="AT44" s="41" t="e">
        <f t="shared" si="40"/>
        <v>#VALUE!</v>
      </c>
      <c r="AU44" s="44" t="e">
        <f t="shared" si="41"/>
        <v>#VALUE!</v>
      </c>
      <c r="AV44" s="41" t="e">
        <f t="shared" si="42"/>
        <v>#VALUE!</v>
      </c>
      <c r="AW44" s="42" t="e">
        <f t="shared" si="43"/>
        <v>#VALUE!</v>
      </c>
      <c r="AX44" s="255">
        <f>'INTERC WPIS'!AX44</f>
        <v>0</v>
      </c>
      <c r="AY44" s="255" t="str">
        <f>'INTERC WPIS'!AY44</f>
        <v>INTER CARGO</v>
      </c>
      <c r="AZ44" s="255">
        <f>'INTERC WPIS'!AZ44</f>
        <v>0</v>
      </c>
      <c r="BA44" s="255">
        <f>'INTERC WPIS'!BA44</f>
        <v>3</v>
      </c>
      <c r="BB44" s="255">
        <f>'INTERC WPIS'!BB44</f>
        <v>3</v>
      </c>
      <c r="BC44" s="255">
        <f>'INTERC WPIS'!BC44</f>
        <v>6</v>
      </c>
      <c r="BD44" s="255">
        <f>'INTERC WPIS'!BD44</f>
        <v>2</v>
      </c>
      <c r="BE44" s="130">
        <f>'INTERC WPIS'!BE44</f>
        <v>0</v>
      </c>
      <c r="BF44" s="130">
        <f>'INTERC WPIS'!BF44</f>
        <v>0</v>
      </c>
      <c r="BG44" s="130">
        <f>'INTERC WPIS'!BG44</f>
        <v>0</v>
      </c>
      <c r="BH44" s="252">
        <f>'INTERC WPIS'!BH44</f>
        <v>0</v>
      </c>
      <c r="BI44" s="132">
        <f t="shared" si="4"/>
        <v>0</v>
      </c>
      <c r="BJ44" s="129" t="str">
        <f t="shared" si="5"/>
        <v>ZEBRZYDOWICE</v>
      </c>
      <c r="BK44" s="129" t="str">
        <f t="shared" si="6"/>
        <v>PAWŁOWICE</v>
      </c>
      <c r="BL44" s="261">
        <f>Tabela5[[#This Row],[Towar]]</f>
        <v>0</v>
      </c>
    </row>
    <row r="45" spans="1:64" ht="24" thickBot="1" x14ac:dyDescent="0.25">
      <c r="A45" s="131">
        <v>25</v>
      </c>
      <c r="B45" s="268">
        <f>'INTERC WPIS'!B45</f>
        <v>0</v>
      </c>
      <c r="C45" s="40" t="str">
        <f t="shared" si="44"/>
        <v>0</v>
      </c>
      <c r="D45" s="40" t="str">
        <f t="shared" si="44"/>
        <v/>
      </c>
      <c r="E45" s="40" t="str">
        <f t="shared" si="44"/>
        <v/>
      </c>
      <c r="F45" s="40" t="str">
        <f t="shared" si="44"/>
        <v/>
      </c>
      <c r="G45" s="40" t="str">
        <f t="shared" si="44"/>
        <v/>
      </c>
      <c r="H45" s="40" t="str">
        <f t="shared" si="44"/>
        <v/>
      </c>
      <c r="I45" s="40" t="str">
        <f t="shared" si="44"/>
        <v/>
      </c>
      <c r="J45" s="40" t="str">
        <f t="shared" si="44"/>
        <v/>
      </c>
      <c r="K45" s="40" t="str">
        <f t="shared" si="44"/>
        <v/>
      </c>
      <c r="L45" s="40" t="str">
        <f t="shared" si="44"/>
        <v/>
      </c>
      <c r="M45" s="41" t="str">
        <f t="shared" si="44"/>
        <v/>
      </c>
      <c r="N45" s="42" t="e">
        <f t="shared" si="8"/>
        <v>#VALUE!</v>
      </c>
      <c r="O45" s="41">
        <f t="shared" si="9"/>
        <v>0</v>
      </c>
      <c r="P45" s="41" t="e">
        <f t="shared" si="10"/>
        <v>#VALUE!</v>
      </c>
      <c r="Q45" s="41" t="e">
        <f t="shared" si="11"/>
        <v>#VALUE!</v>
      </c>
      <c r="R45" s="41" t="e">
        <f t="shared" si="12"/>
        <v>#VALUE!</v>
      </c>
      <c r="S45" s="43" t="e">
        <f t="shared" si="13"/>
        <v>#VALUE!</v>
      </c>
      <c r="T45" s="43" t="e">
        <f t="shared" si="14"/>
        <v>#VALUE!</v>
      </c>
      <c r="U45" s="43" t="e">
        <f t="shared" si="15"/>
        <v>#VALUE!</v>
      </c>
      <c r="V45" s="41" t="e">
        <f t="shared" si="16"/>
        <v>#VALUE!</v>
      </c>
      <c r="W45" s="41" t="e">
        <f t="shared" si="17"/>
        <v>#VALUE!</v>
      </c>
      <c r="X45" s="41" t="e">
        <f t="shared" si="18"/>
        <v>#VALUE!</v>
      </c>
      <c r="Y45" s="41" t="e">
        <f t="shared" si="19"/>
        <v>#VALUE!</v>
      </c>
      <c r="Z45" s="41">
        <f t="shared" si="20"/>
        <v>0</v>
      </c>
      <c r="AA45" s="41" t="e">
        <f t="shared" si="21"/>
        <v>#VALUE!</v>
      </c>
      <c r="AB45" s="43" t="e">
        <f t="shared" si="22"/>
        <v>#VALUE!</v>
      </c>
      <c r="AC45" s="41" t="e">
        <f t="shared" si="23"/>
        <v>#VALUE!</v>
      </c>
      <c r="AD45" s="41" t="e">
        <f t="shared" si="24"/>
        <v>#VALUE!</v>
      </c>
      <c r="AE45" s="41" t="e">
        <f t="shared" si="25"/>
        <v>#VALUE!</v>
      </c>
      <c r="AF45" s="44" t="e">
        <f t="shared" si="26"/>
        <v>#VALUE!</v>
      </c>
      <c r="AG45" s="41" t="e">
        <f t="shared" si="27"/>
        <v>#VALUE!</v>
      </c>
      <c r="AH45" s="41" t="e">
        <f t="shared" si="28"/>
        <v>#VALUE!</v>
      </c>
      <c r="AI45" s="41" t="e">
        <f t="shared" si="29"/>
        <v>#VALUE!</v>
      </c>
      <c r="AJ45" s="44" t="e">
        <f t="shared" si="30"/>
        <v>#VALUE!</v>
      </c>
      <c r="AK45" s="41">
        <f t="shared" si="31"/>
        <v>0</v>
      </c>
      <c r="AL45" s="41" t="e">
        <f t="shared" si="32"/>
        <v>#VALUE!</v>
      </c>
      <c r="AM45" s="41" t="e">
        <f t="shared" si="33"/>
        <v>#VALUE!</v>
      </c>
      <c r="AN45" s="41" t="e">
        <f t="shared" si="34"/>
        <v>#VALUE!</v>
      </c>
      <c r="AO45" s="41" t="e">
        <f t="shared" si="35"/>
        <v>#VALUE!</v>
      </c>
      <c r="AP45" s="44" t="e">
        <f t="shared" si="36"/>
        <v>#VALUE!</v>
      </c>
      <c r="AQ45" s="41" t="e">
        <f t="shared" si="37"/>
        <v>#VALUE!</v>
      </c>
      <c r="AR45" s="41" t="e">
        <f t="shared" si="38"/>
        <v>#VALUE!</v>
      </c>
      <c r="AS45" s="41" t="e">
        <f t="shared" si="39"/>
        <v>#VALUE!</v>
      </c>
      <c r="AT45" s="41" t="e">
        <f t="shared" si="40"/>
        <v>#VALUE!</v>
      </c>
      <c r="AU45" s="44" t="e">
        <f t="shared" si="41"/>
        <v>#VALUE!</v>
      </c>
      <c r="AV45" s="41" t="e">
        <f t="shared" si="42"/>
        <v>#VALUE!</v>
      </c>
      <c r="AW45" s="42" t="e">
        <f t="shared" si="43"/>
        <v>#VALUE!</v>
      </c>
      <c r="AX45" s="255">
        <f>'INTERC WPIS'!AX45</f>
        <v>0</v>
      </c>
      <c r="AY45" s="255" t="str">
        <f>'INTERC WPIS'!AY45</f>
        <v>INTER CARGO</v>
      </c>
      <c r="AZ45" s="255">
        <f>'INTERC WPIS'!AZ45</f>
        <v>0</v>
      </c>
      <c r="BA45" s="255">
        <f>'INTERC WPIS'!BA45</f>
        <v>3</v>
      </c>
      <c r="BB45" s="255">
        <f>'INTERC WPIS'!BB45</f>
        <v>3</v>
      </c>
      <c r="BC45" s="255">
        <f>'INTERC WPIS'!BC45</f>
        <v>6</v>
      </c>
      <c r="BD45" s="255">
        <f>'INTERC WPIS'!BD45</f>
        <v>2</v>
      </c>
      <c r="BE45" s="130">
        <f>'INTERC WPIS'!BE45</f>
        <v>0</v>
      </c>
      <c r="BF45" s="130">
        <f>'INTERC WPIS'!BF45</f>
        <v>0</v>
      </c>
      <c r="BG45" s="130">
        <f>'INTERC WPIS'!BG45</f>
        <v>0</v>
      </c>
      <c r="BH45" s="252">
        <f>'INTERC WPIS'!BH45</f>
        <v>0</v>
      </c>
      <c r="BI45" s="132">
        <f t="shared" si="4"/>
        <v>0</v>
      </c>
      <c r="BJ45" s="129" t="str">
        <f t="shared" si="5"/>
        <v>ZEBRZYDOWICE</v>
      </c>
      <c r="BK45" s="129" t="str">
        <f t="shared" si="6"/>
        <v>PAWŁOWICE</v>
      </c>
      <c r="BL45" s="261">
        <f>Tabela5[[#This Row],[Towar]]</f>
        <v>0</v>
      </c>
    </row>
    <row r="46" spans="1:64" ht="24" thickBot="1" x14ac:dyDescent="0.25">
      <c r="A46" s="131">
        <v>26</v>
      </c>
      <c r="B46" s="268">
        <f>'INTERC WPIS'!B46</f>
        <v>0</v>
      </c>
      <c r="C46" s="40" t="str">
        <f t="shared" si="44"/>
        <v>0</v>
      </c>
      <c r="D46" s="40" t="str">
        <f t="shared" si="44"/>
        <v/>
      </c>
      <c r="E46" s="40" t="str">
        <f t="shared" si="44"/>
        <v/>
      </c>
      <c r="F46" s="40" t="str">
        <f t="shared" si="44"/>
        <v/>
      </c>
      <c r="G46" s="40" t="str">
        <f t="shared" si="44"/>
        <v/>
      </c>
      <c r="H46" s="40" t="str">
        <f t="shared" si="44"/>
        <v/>
      </c>
      <c r="I46" s="40" t="str">
        <f t="shared" si="44"/>
        <v/>
      </c>
      <c r="J46" s="40" t="str">
        <f t="shared" si="44"/>
        <v/>
      </c>
      <c r="K46" s="40" t="str">
        <f t="shared" si="44"/>
        <v/>
      </c>
      <c r="L46" s="40" t="str">
        <f t="shared" si="44"/>
        <v/>
      </c>
      <c r="M46" s="41" t="str">
        <f t="shared" si="44"/>
        <v/>
      </c>
      <c r="N46" s="42" t="e">
        <f t="shared" si="8"/>
        <v>#VALUE!</v>
      </c>
      <c r="O46" s="41">
        <f t="shared" si="9"/>
        <v>0</v>
      </c>
      <c r="P46" s="41" t="e">
        <f t="shared" si="10"/>
        <v>#VALUE!</v>
      </c>
      <c r="Q46" s="41" t="e">
        <f t="shared" si="11"/>
        <v>#VALUE!</v>
      </c>
      <c r="R46" s="41" t="e">
        <f t="shared" si="12"/>
        <v>#VALUE!</v>
      </c>
      <c r="S46" s="43" t="e">
        <f t="shared" si="13"/>
        <v>#VALUE!</v>
      </c>
      <c r="T46" s="43" t="e">
        <f t="shared" si="14"/>
        <v>#VALUE!</v>
      </c>
      <c r="U46" s="43" t="e">
        <f t="shared" si="15"/>
        <v>#VALUE!</v>
      </c>
      <c r="V46" s="41" t="e">
        <f t="shared" si="16"/>
        <v>#VALUE!</v>
      </c>
      <c r="W46" s="41" t="e">
        <f t="shared" si="17"/>
        <v>#VALUE!</v>
      </c>
      <c r="X46" s="41" t="e">
        <f t="shared" si="18"/>
        <v>#VALUE!</v>
      </c>
      <c r="Y46" s="41" t="e">
        <f t="shared" si="19"/>
        <v>#VALUE!</v>
      </c>
      <c r="Z46" s="41">
        <f t="shared" si="20"/>
        <v>0</v>
      </c>
      <c r="AA46" s="41" t="e">
        <f t="shared" si="21"/>
        <v>#VALUE!</v>
      </c>
      <c r="AB46" s="43" t="e">
        <f t="shared" si="22"/>
        <v>#VALUE!</v>
      </c>
      <c r="AC46" s="41" t="e">
        <f t="shared" si="23"/>
        <v>#VALUE!</v>
      </c>
      <c r="AD46" s="41" t="e">
        <f t="shared" si="24"/>
        <v>#VALUE!</v>
      </c>
      <c r="AE46" s="41" t="e">
        <f t="shared" si="25"/>
        <v>#VALUE!</v>
      </c>
      <c r="AF46" s="44" t="e">
        <f t="shared" si="26"/>
        <v>#VALUE!</v>
      </c>
      <c r="AG46" s="41" t="e">
        <f t="shared" si="27"/>
        <v>#VALUE!</v>
      </c>
      <c r="AH46" s="41" t="e">
        <f t="shared" si="28"/>
        <v>#VALUE!</v>
      </c>
      <c r="AI46" s="41" t="e">
        <f t="shared" si="29"/>
        <v>#VALUE!</v>
      </c>
      <c r="AJ46" s="44" t="e">
        <f t="shared" si="30"/>
        <v>#VALUE!</v>
      </c>
      <c r="AK46" s="41">
        <f t="shared" si="31"/>
        <v>0</v>
      </c>
      <c r="AL46" s="41" t="e">
        <f t="shared" si="32"/>
        <v>#VALUE!</v>
      </c>
      <c r="AM46" s="41" t="e">
        <f t="shared" si="33"/>
        <v>#VALUE!</v>
      </c>
      <c r="AN46" s="41" t="e">
        <f t="shared" si="34"/>
        <v>#VALUE!</v>
      </c>
      <c r="AO46" s="41" t="e">
        <f t="shared" si="35"/>
        <v>#VALUE!</v>
      </c>
      <c r="AP46" s="44" t="e">
        <f t="shared" si="36"/>
        <v>#VALUE!</v>
      </c>
      <c r="AQ46" s="41" t="e">
        <f t="shared" si="37"/>
        <v>#VALUE!</v>
      </c>
      <c r="AR46" s="41" t="e">
        <f t="shared" si="38"/>
        <v>#VALUE!</v>
      </c>
      <c r="AS46" s="41" t="e">
        <f t="shared" si="39"/>
        <v>#VALUE!</v>
      </c>
      <c r="AT46" s="41" t="e">
        <f t="shared" si="40"/>
        <v>#VALUE!</v>
      </c>
      <c r="AU46" s="44" t="e">
        <f t="shared" si="41"/>
        <v>#VALUE!</v>
      </c>
      <c r="AV46" s="41" t="e">
        <f t="shared" si="42"/>
        <v>#VALUE!</v>
      </c>
      <c r="AW46" s="42" t="e">
        <f t="shared" si="43"/>
        <v>#VALUE!</v>
      </c>
      <c r="AX46" s="255">
        <f>'INTERC WPIS'!AX46</f>
        <v>0</v>
      </c>
      <c r="AY46" s="255" t="str">
        <f>'INTERC WPIS'!AY46</f>
        <v>INTER CARGO</v>
      </c>
      <c r="AZ46" s="255">
        <f>'INTERC WPIS'!AZ46</f>
        <v>0</v>
      </c>
      <c r="BA46" s="255">
        <f>'INTERC WPIS'!BA46</f>
        <v>3</v>
      </c>
      <c r="BB46" s="255">
        <f>'INTERC WPIS'!BB46</f>
        <v>3</v>
      </c>
      <c r="BC46" s="255">
        <f>'INTERC WPIS'!BC46</f>
        <v>6</v>
      </c>
      <c r="BD46" s="255">
        <f>'INTERC WPIS'!BD46</f>
        <v>2</v>
      </c>
      <c r="BE46" s="130">
        <f>'INTERC WPIS'!BE46</f>
        <v>0</v>
      </c>
      <c r="BF46" s="130">
        <f>'INTERC WPIS'!BF46</f>
        <v>0</v>
      </c>
      <c r="BG46" s="130">
        <f>'INTERC WPIS'!BG46</f>
        <v>0</v>
      </c>
      <c r="BH46" s="252">
        <f>'INTERC WPIS'!BH46</f>
        <v>0</v>
      </c>
      <c r="BI46" s="132">
        <f t="shared" si="4"/>
        <v>0</v>
      </c>
      <c r="BJ46" s="129" t="str">
        <f t="shared" si="5"/>
        <v>ZEBRZYDOWICE</v>
      </c>
      <c r="BK46" s="129" t="str">
        <f t="shared" si="6"/>
        <v>PAWŁOWICE</v>
      </c>
      <c r="BL46" s="261">
        <f>Tabela5[[#This Row],[Towar]]</f>
        <v>0</v>
      </c>
    </row>
    <row r="47" spans="1:64" ht="24" thickBot="1" x14ac:dyDescent="0.25">
      <c r="A47" s="131">
        <v>27</v>
      </c>
      <c r="B47" s="268">
        <f>'INTERC WPIS'!B47</f>
        <v>0</v>
      </c>
      <c r="C47" s="40" t="str">
        <f t="shared" si="44"/>
        <v>0</v>
      </c>
      <c r="D47" s="40" t="str">
        <f t="shared" si="44"/>
        <v/>
      </c>
      <c r="E47" s="40" t="str">
        <f t="shared" si="44"/>
        <v/>
      </c>
      <c r="F47" s="40" t="str">
        <f t="shared" si="44"/>
        <v/>
      </c>
      <c r="G47" s="40" t="str">
        <f t="shared" si="44"/>
        <v/>
      </c>
      <c r="H47" s="40" t="str">
        <f t="shared" si="44"/>
        <v/>
      </c>
      <c r="I47" s="40" t="str">
        <f t="shared" si="44"/>
        <v/>
      </c>
      <c r="J47" s="40" t="str">
        <f t="shared" si="44"/>
        <v/>
      </c>
      <c r="K47" s="40" t="str">
        <f t="shared" si="44"/>
        <v/>
      </c>
      <c r="L47" s="40" t="str">
        <f t="shared" si="44"/>
        <v/>
      </c>
      <c r="M47" s="41" t="str">
        <f t="shared" si="44"/>
        <v/>
      </c>
      <c r="N47" s="42" t="e">
        <f t="shared" si="8"/>
        <v>#VALUE!</v>
      </c>
      <c r="O47" s="41">
        <f t="shared" si="9"/>
        <v>0</v>
      </c>
      <c r="P47" s="41" t="e">
        <f t="shared" si="10"/>
        <v>#VALUE!</v>
      </c>
      <c r="Q47" s="41" t="e">
        <f t="shared" si="11"/>
        <v>#VALUE!</v>
      </c>
      <c r="R47" s="41" t="e">
        <f t="shared" si="12"/>
        <v>#VALUE!</v>
      </c>
      <c r="S47" s="43" t="e">
        <f t="shared" si="13"/>
        <v>#VALUE!</v>
      </c>
      <c r="T47" s="43" t="e">
        <f t="shared" si="14"/>
        <v>#VALUE!</v>
      </c>
      <c r="U47" s="43" t="e">
        <f t="shared" si="15"/>
        <v>#VALUE!</v>
      </c>
      <c r="V47" s="41" t="e">
        <f t="shared" si="16"/>
        <v>#VALUE!</v>
      </c>
      <c r="W47" s="41" t="e">
        <f t="shared" si="17"/>
        <v>#VALUE!</v>
      </c>
      <c r="X47" s="41" t="e">
        <f t="shared" si="18"/>
        <v>#VALUE!</v>
      </c>
      <c r="Y47" s="41" t="e">
        <f t="shared" si="19"/>
        <v>#VALUE!</v>
      </c>
      <c r="Z47" s="41">
        <f t="shared" si="20"/>
        <v>0</v>
      </c>
      <c r="AA47" s="41" t="e">
        <f t="shared" si="21"/>
        <v>#VALUE!</v>
      </c>
      <c r="AB47" s="43" t="e">
        <f t="shared" si="22"/>
        <v>#VALUE!</v>
      </c>
      <c r="AC47" s="41" t="e">
        <f t="shared" si="23"/>
        <v>#VALUE!</v>
      </c>
      <c r="AD47" s="41" t="e">
        <f t="shared" si="24"/>
        <v>#VALUE!</v>
      </c>
      <c r="AE47" s="41" t="e">
        <f t="shared" si="25"/>
        <v>#VALUE!</v>
      </c>
      <c r="AF47" s="44" t="e">
        <f t="shared" si="26"/>
        <v>#VALUE!</v>
      </c>
      <c r="AG47" s="41" t="e">
        <f t="shared" si="27"/>
        <v>#VALUE!</v>
      </c>
      <c r="AH47" s="41" t="e">
        <f t="shared" si="28"/>
        <v>#VALUE!</v>
      </c>
      <c r="AI47" s="41" t="e">
        <f t="shared" si="29"/>
        <v>#VALUE!</v>
      </c>
      <c r="AJ47" s="44" t="e">
        <f t="shared" si="30"/>
        <v>#VALUE!</v>
      </c>
      <c r="AK47" s="41">
        <f t="shared" si="31"/>
        <v>0</v>
      </c>
      <c r="AL47" s="41" t="e">
        <f t="shared" si="32"/>
        <v>#VALUE!</v>
      </c>
      <c r="AM47" s="41" t="e">
        <f t="shared" si="33"/>
        <v>#VALUE!</v>
      </c>
      <c r="AN47" s="41" t="e">
        <f t="shared" si="34"/>
        <v>#VALUE!</v>
      </c>
      <c r="AO47" s="41" t="e">
        <f t="shared" si="35"/>
        <v>#VALUE!</v>
      </c>
      <c r="AP47" s="44" t="e">
        <f t="shared" si="36"/>
        <v>#VALUE!</v>
      </c>
      <c r="AQ47" s="41" t="e">
        <f t="shared" si="37"/>
        <v>#VALUE!</v>
      </c>
      <c r="AR47" s="41" t="e">
        <f t="shared" si="38"/>
        <v>#VALUE!</v>
      </c>
      <c r="AS47" s="41" t="e">
        <f t="shared" si="39"/>
        <v>#VALUE!</v>
      </c>
      <c r="AT47" s="41" t="e">
        <f t="shared" si="40"/>
        <v>#VALUE!</v>
      </c>
      <c r="AU47" s="44" t="e">
        <f t="shared" si="41"/>
        <v>#VALUE!</v>
      </c>
      <c r="AV47" s="41" t="e">
        <f t="shared" si="42"/>
        <v>#VALUE!</v>
      </c>
      <c r="AW47" s="42" t="e">
        <f t="shared" si="43"/>
        <v>#VALUE!</v>
      </c>
      <c r="AX47" s="255">
        <f>'INTERC WPIS'!AX47</f>
        <v>0</v>
      </c>
      <c r="AY47" s="255" t="str">
        <f>'INTERC WPIS'!AY47</f>
        <v>INTER CARGO</v>
      </c>
      <c r="AZ47" s="255">
        <f>'INTERC WPIS'!AZ47</f>
        <v>0</v>
      </c>
      <c r="BA47" s="255">
        <f>'INTERC WPIS'!BA47</f>
        <v>3</v>
      </c>
      <c r="BB47" s="255">
        <f>'INTERC WPIS'!BB47</f>
        <v>3</v>
      </c>
      <c r="BC47" s="255">
        <f>'INTERC WPIS'!BC47</f>
        <v>6</v>
      </c>
      <c r="BD47" s="255">
        <f>'INTERC WPIS'!BD47</f>
        <v>2</v>
      </c>
      <c r="BE47" s="130">
        <f>'INTERC WPIS'!BE47</f>
        <v>0</v>
      </c>
      <c r="BF47" s="130">
        <f>'INTERC WPIS'!BF47</f>
        <v>0</v>
      </c>
      <c r="BG47" s="130">
        <f>'INTERC WPIS'!BG47</f>
        <v>0</v>
      </c>
      <c r="BH47" s="252">
        <f>'INTERC WPIS'!BH47</f>
        <v>0</v>
      </c>
      <c r="BI47" s="132">
        <f t="shared" si="4"/>
        <v>0</v>
      </c>
      <c r="BJ47" s="129" t="str">
        <f t="shared" si="5"/>
        <v>ZEBRZYDOWICE</v>
      </c>
      <c r="BK47" s="129" t="str">
        <f t="shared" si="6"/>
        <v>PAWŁOWICE</v>
      </c>
      <c r="BL47" s="261">
        <f>Tabela5[[#This Row],[Towar]]</f>
        <v>0</v>
      </c>
    </row>
    <row r="48" spans="1:64" ht="24" thickBot="1" x14ac:dyDescent="0.25">
      <c r="A48" s="131">
        <v>28</v>
      </c>
      <c r="B48" s="268">
        <f>'INTERC WPIS'!B48</f>
        <v>0</v>
      </c>
      <c r="C48" s="40" t="str">
        <f t="shared" si="44"/>
        <v>0</v>
      </c>
      <c r="D48" s="40" t="str">
        <f t="shared" si="44"/>
        <v/>
      </c>
      <c r="E48" s="40" t="str">
        <f t="shared" si="44"/>
        <v/>
      </c>
      <c r="F48" s="40" t="str">
        <f t="shared" si="44"/>
        <v/>
      </c>
      <c r="G48" s="40" t="str">
        <f t="shared" si="44"/>
        <v/>
      </c>
      <c r="H48" s="40" t="str">
        <f t="shared" si="44"/>
        <v/>
      </c>
      <c r="I48" s="40" t="str">
        <f t="shared" si="44"/>
        <v/>
      </c>
      <c r="J48" s="40" t="str">
        <f t="shared" si="44"/>
        <v/>
      </c>
      <c r="K48" s="40" t="str">
        <f t="shared" si="44"/>
        <v/>
      </c>
      <c r="L48" s="40" t="str">
        <f t="shared" si="44"/>
        <v/>
      </c>
      <c r="M48" s="41" t="str">
        <f t="shared" si="44"/>
        <v/>
      </c>
      <c r="N48" s="42" t="e">
        <f t="shared" si="8"/>
        <v>#VALUE!</v>
      </c>
      <c r="O48" s="41">
        <f t="shared" si="9"/>
        <v>0</v>
      </c>
      <c r="P48" s="41" t="e">
        <f t="shared" si="10"/>
        <v>#VALUE!</v>
      </c>
      <c r="Q48" s="41" t="e">
        <f t="shared" si="11"/>
        <v>#VALUE!</v>
      </c>
      <c r="R48" s="41" t="e">
        <f t="shared" si="12"/>
        <v>#VALUE!</v>
      </c>
      <c r="S48" s="43" t="e">
        <f t="shared" si="13"/>
        <v>#VALUE!</v>
      </c>
      <c r="T48" s="43" t="e">
        <f t="shared" si="14"/>
        <v>#VALUE!</v>
      </c>
      <c r="U48" s="43" t="e">
        <f t="shared" si="15"/>
        <v>#VALUE!</v>
      </c>
      <c r="V48" s="41" t="e">
        <f t="shared" si="16"/>
        <v>#VALUE!</v>
      </c>
      <c r="W48" s="41" t="e">
        <f t="shared" si="17"/>
        <v>#VALUE!</v>
      </c>
      <c r="X48" s="41" t="e">
        <f t="shared" si="18"/>
        <v>#VALUE!</v>
      </c>
      <c r="Y48" s="41" t="e">
        <f t="shared" si="19"/>
        <v>#VALUE!</v>
      </c>
      <c r="Z48" s="41">
        <f t="shared" si="20"/>
        <v>0</v>
      </c>
      <c r="AA48" s="41" t="e">
        <f t="shared" si="21"/>
        <v>#VALUE!</v>
      </c>
      <c r="AB48" s="43" t="e">
        <f t="shared" si="22"/>
        <v>#VALUE!</v>
      </c>
      <c r="AC48" s="41" t="e">
        <f t="shared" si="23"/>
        <v>#VALUE!</v>
      </c>
      <c r="AD48" s="41" t="e">
        <f t="shared" si="24"/>
        <v>#VALUE!</v>
      </c>
      <c r="AE48" s="41" t="e">
        <f t="shared" si="25"/>
        <v>#VALUE!</v>
      </c>
      <c r="AF48" s="44" t="e">
        <f t="shared" si="26"/>
        <v>#VALUE!</v>
      </c>
      <c r="AG48" s="41" t="e">
        <f t="shared" si="27"/>
        <v>#VALUE!</v>
      </c>
      <c r="AH48" s="41" t="e">
        <f t="shared" si="28"/>
        <v>#VALUE!</v>
      </c>
      <c r="AI48" s="41" t="e">
        <f t="shared" si="29"/>
        <v>#VALUE!</v>
      </c>
      <c r="AJ48" s="44" t="e">
        <f t="shared" si="30"/>
        <v>#VALUE!</v>
      </c>
      <c r="AK48" s="41">
        <f t="shared" si="31"/>
        <v>0</v>
      </c>
      <c r="AL48" s="41" t="e">
        <f t="shared" si="32"/>
        <v>#VALUE!</v>
      </c>
      <c r="AM48" s="41" t="e">
        <f t="shared" si="33"/>
        <v>#VALUE!</v>
      </c>
      <c r="AN48" s="41" t="e">
        <f t="shared" si="34"/>
        <v>#VALUE!</v>
      </c>
      <c r="AO48" s="41" t="e">
        <f t="shared" si="35"/>
        <v>#VALUE!</v>
      </c>
      <c r="AP48" s="44" t="e">
        <f t="shared" si="36"/>
        <v>#VALUE!</v>
      </c>
      <c r="AQ48" s="41" t="e">
        <f t="shared" si="37"/>
        <v>#VALUE!</v>
      </c>
      <c r="AR48" s="41" t="e">
        <f t="shared" si="38"/>
        <v>#VALUE!</v>
      </c>
      <c r="AS48" s="41" t="e">
        <f t="shared" si="39"/>
        <v>#VALUE!</v>
      </c>
      <c r="AT48" s="41" t="e">
        <f t="shared" si="40"/>
        <v>#VALUE!</v>
      </c>
      <c r="AU48" s="44" t="e">
        <f t="shared" si="41"/>
        <v>#VALUE!</v>
      </c>
      <c r="AV48" s="41" t="e">
        <f t="shared" si="42"/>
        <v>#VALUE!</v>
      </c>
      <c r="AW48" s="42" t="e">
        <f t="shared" si="43"/>
        <v>#VALUE!</v>
      </c>
      <c r="AX48" s="255">
        <f>'INTERC WPIS'!AX48</f>
        <v>0</v>
      </c>
      <c r="AY48" s="255" t="str">
        <f>'INTERC WPIS'!AY48</f>
        <v>INTER CARGO</v>
      </c>
      <c r="AZ48" s="255">
        <f>'INTERC WPIS'!AZ48</f>
        <v>0</v>
      </c>
      <c r="BA48" s="255">
        <f>'INTERC WPIS'!BA48</f>
        <v>3</v>
      </c>
      <c r="BB48" s="255">
        <f>'INTERC WPIS'!BB48</f>
        <v>3</v>
      </c>
      <c r="BC48" s="255">
        <f>'INTERC WPIS'!BC48</f>
        <v>6</v>
      </c>
      <c r="BD48" s="255">
        <f>'INTERC WPIS'!BD48</f>
        <v>2</v>
      </c>
      <c r="BE48" s="130">
        <f>'INTERC WPIS'!BE48</f>
        <v>0</v>
      </c>
      <c r="BF48" s="130">
        <f>'INTERC WPIS'!BF48</f>
        <v>0</v>
      </c>
      <c r="BG48" s="130">
        <f>'INTERC WPIS'!BG48</f>
        <v>0</v>
      </c>
      <c r="BH48" s="252">
        <f>'INTERC WPIS'!BH48</f>
        <v>0</v>
      </c>
      <c r="BI48" s="132">
        <f t="shared" si="4"/>
        <v>0</v>
      </c>
      <c r="BJ48" s="129" t="str">
        <f t="shared" si="5"/>
        <v>ZEBRZYDOWICE</v>
      </c>
      <c r="BK48" s="129" t="str">
        <f t="shared" si="6"/>
        <v>PAWŁOWICE</v>
      </c>
      <c r="BL48" s="261">
        <f>Tabela5[[#This Row],[Towar]]</f>
        <v>0</v>
      </c>
    </row>
    <row r="49" spans="1:64" ht="24" thickBot="1" x14ac:dyDescent="0.25">
      <c r="A49" s="131">
        <v>29</v>
      </c>
      <c r="B49" s="268">
        <f>'INTERC WPIS'!B49</f>
        <v>0</v>
      </c>
      <c r="C49" s="40" t="str">
        <f t="shared" si="44"/>
        <v>0</v>
      </c>
      <c r="D49" s="40" t="str">
        <f t="shared" si="44"/>
        <v/>
      </c>
      <c r="E49" s="40" t="str">
        <f t="shared" si="44"/>
        <v/>
      </c>
      <c r="F49" s="40" t="str">
        <f t="shared" si="44"/>
        <v/>
      </c>
      <c r="G49" s="40" t="str">
        <f t="shared" si="44"/>
        <v/>
      </c>
      <c r="H49" s="40" t="str">
        <f t="shared" si="44"/>
        <v/>
      </c>
      <c r="I49" s="40" t="str">
        <f t="shared" si="44"/>
        <v/>
      </c>
      <c r="J49" s="40" t="str">
        <f t="shared" si="44"/>
        <v/>
      </c>
      <c r="K49" s="40" t="str">
        <f t="shared" si="44"/>
        <v/>
      </c>
      <c r="L49" s="40" t="str">
        <f t="shared" si="44"/>
        <v/>
      </c>
      <c r="M49" s="41" t="str">
        <f t="shared" si="44"/>
        <v/>
      </c>
      <c r="N49" s="42" t="e">
        <f t="shared" si="8"/>
        <v>#VALUE!</v>
      </c>
      <c r="O49" s="41">
        <f t="shared" si="9"/>
        <v>0</v>
      </c>
      <c r="P49" s="41" t="e">
        <f t="shared" si="10"/>
        <v>#VALUE!</v>
      </c>
      <c r="Q49" s="41" t="e">
        <f t="shared" si="11"/>
        <v>#VALUE!</v>
      </c>
      <c r="R49" s="41" t="e">
        <f t="shared" si="12"/>
        <v>#VALUE!</v>
      </c>
      <c r="S49" s="43" t="e">
        <f t="shared" si="13"/>
        <v>#VALUE!</v>
      </c>
      <c r="T49" s="43" t="e">
        <f t="shared" si="14"/>
        <v>#VALUE!</v>
      </c>
      <c r="U49" s="43" t="e">
        <f t="shared" si="15"/>
        <v>#VALUE!</v>
      </c>
      <c r="V49" s="41" t="e">
        <f t="shared" si="16"/>
        <v>#VALUE!</v>
      </c>
      <c r="W49" s="41" t="e">
        <f t="shared" si="17"/>
        <v>#VALUE!</v>
      </c>
      <c r="X49" s="41" t="e">
        <f t="shared" si="18"/>
        <v>#VALUE!</v>
      </c>
      <c r="Y49" s="41" t="e">
        <f t="shared" si="19"/>
        <v>#VALUE!</v>
      </c>
      <c r="Z49" s="41">
        <f t="shared" si="20"/>
        <v>0</v>
      </c>
      <c r="AA49" s="41" t="e">
        <f t="shared" si="21"/>
        <v>#VALUE!</v>
      </c>
      <c r="AB49" s="43" t="e">
        <f t="shared" si="22"/>
        <v>#VALUE!</v>
      </c>
      <c r="AC49" s="41" t="e">
        <f t="shared" si="23"/>
        <v>#VALUE!</v>
      </c>
      <c r="AD49" s="41" t="e">
        <f t="shared" si="24"/>
        <v>#VALUE!</v>
      </c>
      <c r="AE49" s="41" t="e">
        <f t="shared" si="25"/>
        <v>#VALUE!</v>
      </c>
      <c r="AF49" s="44" t="e">
        <f t="shared" si="26"/>
        <v>#VALUE!</v>
      </c>
      <c r="AG49" s="41" t="e">
        <f t="shared" si="27"/>
        <v>#VALUE!</v>
      </c>
      <c r="AH49" s="41" t="e">
        <f t="shared" si="28"/>
        <v>#VALUE!</v>
      </c>
      <c r="AI49" s="41" t="e">
        <f t="shared" si="29"/>
        <v>#VALUE!</v>
      </c>
      <c r="AJ49" s="44" t="e">
        <f t="shared" si="30"/>
        <v>#VALUE!</v>
      </c>
      <c r="AK49" s="41">
        <f t="shared" si="31"/>
        <v>0</v>
      </c>
      <c r="AL49" s="41" t="e">
        <f t="shared" si="32"/>
        <v>#VALUE!</v>
      </c>
      <c r="AM49" s="41" t="e">
        <f t="shared" si="33"/>
        <v>#VALUE!</v>
      </c>
      <c r="AN49" s="41" t="e">
        <f t="shared" si="34"/>
        <v>#VALUE!</v>
      </c>
      <c r="AO49" s="41" t="e">
        <f t="shared" si="35"/>
        <v>#VALUE!</v>
      </c>
      <c r="AP49" s="44" t="e">
        <f t="shared" si="36"/>
        <v>#VALUE!</v>
      </c>
      <c r="AQ49" s="41" t="e">
        <f t="shared" si="37"/>
        <v>#VALUE!</v>
      </c>
      <c r="AR49" s="41" t="e">
        <f t="shared" si="38"/>
        <v>#VALUE!</v>
      </c>
      <c r="AS49" s="41" t="e">
        <f t="shared" si="39"/>
        <v>#VALUE!</v>
      </c>
      <c r="AT49" s="41" t="e">
        <f t="shared" si="40"/>
        <v>#VALUE!</v>
      </c>
      <c r="AU49" s="44" t="e">
        <f t="shared" si="41"/>
        <v>#VALUE!</v>
      </c>
      <c r="AV49" s="41" t="e">
        <f t="shared" si="42"/>
        <v>#VALUE!</v>
      </c>
      <c r="AW49" s="42" t="e">
        <f t="shared" si="43"/>
        <v>#VALUE!</v>
      </c>
      <c r="AX49" s="255">
        <f>'INTERC WPIS'!AX49</f>
        <v>0</v>
      </c>
      <c r="AY49" s="255" t="str">
        <f>'INTERC WPIS'!AY49</f>
        <v>INTER CARGO</v>
      </c>
      <c r="AZ49" s="255">
        <f>'INTERC WPIS'!AZ49</f>
        <v>0</v>
      </c>
      <c r="BA49" s="255">
        <f>'INTERC WPIS'!BA49</f>
        <v>3</v>
      </c>
      <c r="BB49" s="255">
        <f>'INTERC WPIS'!BB49</f>
        <v>3</v>
      </c>
      <c r="BC49" s="255">
        <f>'INTERC WPIS'!BC49</f>
        <v>6</v>
      </c>
      <c r="BD49" s="255">
        <f>'INTERC WPIS'!BD49</f>
        <v>2</v>
      </c>
      <c r="BE49" s="130">
        <f>'INTERC WPIS'!BE49</f>
        <v>0</v>
      </c>
      <c r="BF49" s="130">
        <f>'INTERC WPIS'!BF49</f>
        <v>0</v>
      </c>
      <c r="BG49" s="130">
        <f>'INTERC WPIS'!BG49</f>
        <v>0</v>
      </c>
      <c r="BH49" s="252">
        <f>'INTERC WPIS'!BH49</f>
        <v>0</v>
      </c>
      <c r="BI49" s="132"/>
      <c r="BJ49" s="129" t="str">
        <f t="shared" si="5"/>
        <v>ZEBRZYDOWICE</v>
      </c>
      <c r="BK49" s="129" t="str">
        <f t="shared" si="6"/>
        <v>PAWŁOWICE</v>
      </c>
      <c r="BL49" s="261">
        <f>Tabela5[[#This Row],[Towar]]</f>
        <v>0</v>
      </c>
    </row>
    <row r="50" spans="1:64" ht="24" thickBot="1" x14ac:dyDescent="0.25">
      <c r="A50" s="131">
        <v>30</v>
      </c>
      <c r="B50" s="268">
        <f>'INTERC WPIS'!B50</f>
        <v>0</v>
      </c>
      <c r="C50" s="40" t="str">
        <f t="shared" si="44"/>
        <v>0</v>
      </c>
      <c r="D50" s="40" t="str">
        <f t="shared" si="44"/>
        <v/>
      </c>
      <c r="E50" s="40" t="str">
        <f t="shared" si="44"/>
        <v/>
      </c>
      <c r="F50" s="40" t="str">
        <f t="shared" si="44"/>
        <v/>
      </c>
      <c r="G50" s="40" t="str">
        <f t="shared" si="44"/>
        <v/>
      </c>
      <c r="H50" s="40" t="str">
        <f t="shared" si="44"/>
        <v/>
      </c>
      <c r="I50" s="40" t="str">
        <f t="shared" si="44"/>
        <v/>
      </c>
      <c r="J50" s="40" t="str">
        <f t="shared" si="44"/>
        <v/>
      </c>
      <c r="K50" s="40" t="str">
        <f t="shared" si="44"/>
        <v/>
      </c>
      <c r="L50" s="40" t="str">
        <f t="shared" si="44"/>
        <v/>
      </c>
      <c r="M50" s="41" t="str">
        <f t="shared" si="44"/>
        <v/>
      </c>
      <c r="N50" s="42" t="e">
        <f t="shared" si="8"/>
        <v>#VALUE!</v>
      </c>
      <c r="O50" s="41">
        <f t="shared" si="9"/>
        <v>0</v>
      </c>
      <c r="P50" s="41" t="e">
        <f t="shared" si="10"/>
        <v>#VALUE!</v>
      </c>
      <c r="Q50" s="41" t="e">
        <f t="shared" si="11"/>
        <v>#VALUE!</v>
      </c>
      <c r="R50" s="41" t="e">
        <f t="shared" si="12"/>
        <v>#VALUE!</v>
      </c>
      <c r="S50" s="43" t="e">
        <f t="shared" si="13"/>
        <v>#VALUE!</v>
      </c>
      <c r="T50" s="43" t="e">
        <f t="shared" si="14"/>
        <v>#VALUE!</v>
      </c>
      <c r="U50" s="43" t="e">
        <f t="shared" si="15"/>
        <v>#VALUE!</v>
      </c>
      <c r="V50" s="41" t="e">
        <f t="shared" si="16"/>
        <v>#VALUE!</v>
      </c>
      <c r="W50" s="41" t="e">
        <f t="shared" si="17"/>
        <v>#VALUE!</v>
      </c>
      <c r="X50" s="41" t="e">
        <f t="shared" si="18"/>
        <v>#VALUE!</v>
      </c>
      <c r="Y50" s="41" t="e">
        <f t="shared" si="19"/>
        <v>#VALUE!</v>
      </c>
      <c r="Z50" s="41">
        <f t="shared" si="20"/>
        <v>0</v>
      </c>
      <c r="AA50" s="41" t="e">
        <f t="shared" si="21"/>
        <v>#VALUE!</v>
      </c>
      <c r="AB50" s="43" t="e">
        <f t="shared" si="22"/>
        <v>#VALUE!</v>
      </c>
      <c r="AC50" s="41" t="e">
        <f t="shared" si="23"/>
        <v>#VALUE!</v>
      </c>
      <c r="AD50" s="41" t="e">
        <f t="shared" si="24"/>
        <v>#VALUE!</v>
      </c>
      <c r="AE50" s="41" t="e">
        <f t="shared" si="25"/>
        <v>#VALUE!</v>
      </c>
      <c r="AF50" s="44" t="e">
        <f t="shared" si="26"/>
        <v>#VALUE!</v>
      </c>
      <c r="AG50" s="41" t="e">
        <f t="shared" si="27"/>
        <v>#VALUE!</v>
      </c>
      <c r="AH50" s="41" t="e">
        <f t="shared" si="28"/>
        <v>#VALUE!</v>
      </c>
      <c r="AI50" s="41" t="e">
        <f t="shared" si="29"/>
        <v>#VALUE!</v>
      </c>
      <c r="AJ50" s="44" t="e">
        <f t="shared" si="30"/>
        <v>#VALUE!</v>
      </c>
      <c r="AK50" s="41">
        <f t="shared" si="31"/>
        <v>0</v>
      </c>
      <c r="AL50" s="41" t="e">
        <f t="shared" si="32"/>
        <v>#VALUE!</v>
      </c>
      <c r="AM50" s="41" t="e">
        <f t="shared" si="33"/>
        <v>#VALUE!</v>
      </c>
      <c r="AN50" s="41" t="e">
        <f t="shared" si="34"/>
        <v>#VALUE!</v>
      </c>
      <c r="AO50" s="41" t="e">
        <f t="shared" si="35"/>
        <v>#VALUE!</v>
      </c>
      <c r="AP50" s="44" t="e">
        <f t="shared" si="36"/>
        <v>#VALUE!</v>
      </c>
      <c r="AQ50" s="41" t="e">
        <f t="shared" si="37"/>
        <v>#VALUE!</v>
      </c>
      <c r="AR50" s="41" t="e">
        <f t="shared" si="38"/>
        <v>#VALUE!</v>
      </c>
      <c r="AS50" s="41" t="e">
        <f t="shared" si="39"/>
        <v>#VALUE!</v>
      </c>
      <c r="AT50" s="41" t="e">
        <f t="shared" si="40"/>
        <v>#VALUE!</v>
      </c>
      <c r="AU50" s="44" t="e">
        <f t="shared" si="41"/>
        <v>#VALUE!</v>
      </c>
      <c r="AV50" s="41" t="e">
        <f t="shared" si="42"/>
        <v>#VALUE!</v>
      </c>
      <c r="AW50" s="42" t="e">
        <f t="shared" si="43"/>
        <v>#VALUE!</v>
      </c>
      <c r="AX50" s="255">
        <f>'INTERC WPIS'!AX50</f>
        <v>0</v>
      </c>
      <c r="AY50" s="255" t="str">
        <f>'INTERC WPIS'!AY50</f>
        <v>INTER CARGO</v>
      </c>
      <c r="AZ50" s="255">
        <f>'INTERC WPIS'!AZ50</f>
        <v>0</v>
      </c>
      <c r="BA50" s="255">
        <f>'INTERC WPIS'!BA50</f>
        <v>3</v>
      </c>
      <c r="BB50" s="255">
        <f>'INTERC WPIS'!BB50</f>
        <v>3</v>
      </c>
      <c r="BC50" s="255">
        <f>'INTERC WPIS'!BC50</f>
        <v>6</v>
      </c>
      <c r="BD50" s="255">
        <f>'INTERC WPIS'!BD50</f>
        <v>2</v>
      </c>
      <c r="BE50" s="130">
        <f>'INTERC WPIS'!BE50</f>
        <v>0</v>
      </c>
      <c r="BF50" s="130">
        <f>'INTERC WPIS'!BF50</f>
        <v>0</v>
      </c>
      <c r="BG50" s="130">
        <f>'INTERC WPIS'!BG50</f>
        <v>0</v>
      </c>
      <c r="BH50" s="252">
        <f>'INTERC WPIS'!BH50</f>
        <v>0</v>
      </c>
      <c r="BI50" s="132"/>
      <c r="BJ50" s="129" t="str">
        <f t="shared" si="5"/>
        <v>ZEBRZYDOWICE</v>
      </c>
      <c r="BK50" s="129" t="str">
        <f t="shared" si="6"/>
        <v>PAWŁOWICE</v>
      </c>
      <c r="BL50" s="261">
        <f>Tabela5[[#This Row],[Towar]]</f>
        <v>0</v>
      </c>
    </row>
    <row r="51" spans="1:64" ht="26.25" customHeight="1" thickBot="1" x14ac:dyDescent="0.25">
      <c r="A51" s="131">
        <v>31</v>
      </c>
      <c r="B51" s="268">
        <f>'INTERC WPIS'!B51</f>
        <v>0</v>
      </c>
      <c r="C51" s="40" t="str">
        <f t="shared" si="44"/>
        <v>0</v>
      </c>
      <c r="D51" s="40" t="str">
        <f t="shared" si="44"/>
        <v/>
      </c>
      <c r="E51" s="40" t="str">
        <f t="shared" si="44"/>
        <v/>
      </c>
      <c r="F51" s="40" t="str">
        <f t="shared" si="44"/>
        <v/>
      </c>
      <c r="G51" s="40" t="str">
        <f t="shared" si="44"/>
        <v/>
      </c>
      <c r="H51" s="40" t="str">
        <f t="shared" si="44"/>
        <v/>
      </c>
      <c r="I51" s="40" t="str">
        <f t="shared" si="44"/>
        <v/>
      </c>
      <c r="J51" s="40" t="str">
        <f t="shared" si="44"/>
        <v/>
      </c>
      <c r="K51" s="40" t="str">
        <f t="shared" si="44"/>
        <v/>
      </c>
      <c r="L51" s="40" t="str">
        <f t="shared" si="44"/>
        <v/>
      </c>
      <c r="M51" s="41" t="str">
        <f t="shared" si="44"/>
        <v/>
      </c>
      <c r="N51" s="42" t="e">
        <f t="shared" si="8"/>
        <v>#VALUE!</v>
      </c>
      <c r="O51" s="41">
        <f t="shared" si="9"/>
        <v>0</v>
      </c>
      <c r="P51" s="41" t="e">
        <f t="shared" si="10"/>
        <v>#VALUE!</v>
      </c>
      <c r="Q51" s="41" t="e">
        <f t="shared" si="11"/>
        <v>#VALUE!</v>
      </c>
      <c r="R51" s="41" t="e">
        <f t="shared" si="12"/>
        <v>#VALUE!</v>
      </c>
      <c r="S51" s="43" t="e">
        <f t="shared" si="13"/>
        <v>#VALUE!</v>
      </c>
      <c r="T51" s="43" t="e">
        <f t="shared" si="14"/>
        <v>#VALUE!</v>
      </c>
      <c r="U51" s="43" t="e">
        <f t="shared" si="15"/>
        <v>#VALUE!</v>
      </c>
      <c r="V51" s="41" t="e">
        <f t="shared" si="16"/>
        <v>#VALUE!</v>
      </c>
      <c r="W51" s="41" t="e">
        <f t="shared" si="17"/>
        <v>#VALUE!</v>
      </c>
      <c r="X51" s="41" t="e">
        <f t="shared" si="18"/>
        <v>#VALUE!</v>
      </c>
      <c r="Y51" s="41" t="e">
        <f t="shared" si="19"/>
        <v>#VALUE!</v>
      </c>
      <c r="Z51" s="41">
        <f t="shared" si="20"/>
        <v>0</v>
      </c>
      <c r="AA51" s="41" t="e">
        <f t="shared" si="21"/>
        <v>#VALUE!</v>
      </c>
      <c r="AB51" s="43" t="e">
        <f t="shared" si="22"/>
        <v>#VALUE!</v>
      </c>
      <c r="AC51" s="41" t="e">
        <f t="shared" si="23"/>
        <v>#VALUE!</v>
      </c>
      <c r="AD51" s="41" t="e">
        <f t="shared" si="24"/>
        <v>#VALUE!</v>
      </c>
      <c r="AE51" s="41" t="e">
        <f t="shared" si="25"/>
        <v>#VALUE!</v>
      </c>
      <c r="AF51" s="44" t="e">
        <f t="shared" si="26"/>
        <v>#VALUE!</v>
      </c>
      <c r="AG51" s="41" t="e">
        <f t="shared" si="27"/>
        <v>#VALUE!</v>
      </c>
      <c r="AH51" s="41" t="e">
        <f t="shared" si="28"/>
        <v>#VALUE!</v>
      </c>
      <c r="AI51" s="41" t="e">
        <f t="shared" si="29"/>
        <v>#VALUE!</v>
      </c>
      <c r="AJ51" s="44" t="e">
        <f t="shared" si="30"/>
        <v>#VALUE!</v>
      </c>
      <c r="AK51" s="41">
        <f t="shared" si="31"/>
        <v>0</v>
      </c>
      <c r="AL51" s="41" t="e">
        <f t="shared" si="32"/>
        <v>#VALUE!</v>
      </c>
      <c r="AM51" s="41" t="e">
        <f t="shared" si="33"/>
        <v>#VALUE!</v>
      </c>
      <c r="AN51" s="41" t="e">
        <f t="shared" si="34"/>
        <v>#VALUE!</v>
      </c>
      <c r="AO51" s="41" t="e">
        <f t="shared" si="35"/>
        <v>#VALUE!</v>
      </c>
      <c r="AP51" s="44" t="e">
        <f t="shared" si="36"/>
        <v>#VALUE!</v>
      </c>
      <c r="AQ51" s="41" t="e">
        <f t="shared" si="37"/>
        <v>#VALUE!</v>
      </c>
      <c r="AR51" s="41" t="e">
        <f t="shared" si="38"/>
        <v>#VALUE!</v>
      </c>
      <c r="AS51" s="41" t="e">
        <f t="shared" si="39"/>
        <v>#VALUE!</v>
      </c>
      <c r="AT51" s="41" t="e">
        <f t="shared" si="40"/>
        <v>#VALUE!</v>
      </c>
      <c r="AU51" s="44" t="e">
        <f t="shared" si="41"/>
        <v>#VALUE!</v>
      </c>
      <c r="AV51" s="41" t="e">
        <f t="shared" si="42"/>
        <v>#VALUE!</v>
      </c>
      <c r="AW51" s="42" t="e">
        <f t="shared" si="43"/>
        <v>#VALUE!</v>
      </c>
      <c r="AX51" s="255">
        <f>'INTERC WPIS'!AX51</f>
        <v>0</v>
      </c>
      <c r="AY51" s="255" t="str">
        <f>'INTERC WPIS'!AY51</f>
        <v>INTER CARGO</v>
      </c>
      <c r="AZ51" s="255">
        <f>'INTERC WPIS'!AZ51</f>
        <v>0</v>
      </c>
      <c r="BA51" s="255">
        <f>'INTERC WPIS'!BA51</f>
        <v>3</v>
      </c>
      <c r="BB51" s="255">
        <f>'INTERC WPIS'!BB51</f>
        <v>3</v>
      </c>
      <c r="BC51" s="255">
        <f>'INTERC WPIS'!BC51</f>
        <v>6</v>
      </c>
      <c r="BD51" s="255">
        <f>'INTERC WPIS'!BD51</f>
        <v>2</v>
      </c>
      <c r="BE51" s="130">
        <f>'INTERC WPIS'!BE51</f>
        <v>0</v>
      </c>
      <c r="BF51" s="130">
        <f>'INTERC WPIS'!BF51</f>
        <v>0</v>
      </c>
      <c r="BG51" s="130">
        <f>'INTERC WPIS'!BG51</f>
        <v>0</v>
      </c>
      <c r="BH51" s="252">
        <f>'INTERC WPIS'!BH51</f>
        <v>0</v>
      </c>
      <c r="BI51" s="132"/>
      <c r="BJ51" s="129" t="str">
        <f t="shared" si="5"/>
        <v>ZEBRZYDOWICE</v>
      </c>
      <c r="BK51" s="129" t="str">
        <f t="shared" si="6"/>
        <v>PAWŁOWICE</v>
      </c>
      <c r="BL51" s="261">
        <f>Tabela5[[#This Row],[Towar]]</f>
        <v>0</v>
      </c>
    </row>
    <row r="52" spans="1:64" ht="26.25" customHeight="1" thickBot="1" x14ac:dyDescent="0.25">
      <c r="A52" s="131">
        <v>32</v>
      </c>
      <c r="B52" s="268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1"/>
      <c r="N52" s="42"/>
      <c r="O52" s="41"/>
      <c r="P52" s="41"/>
      <c r="Q52" s="41"/>
      <c r="R52" s="41"/>
      <c r="S52" s="43"/>
      <c r="T52" s="43"/>
      <c r="U52" s="43"/>
      <c r="V52" s="41"/>
      <c r="W52" s="41"/>
      <c r="X52" s="41"/>
      <c r="Y52" s="41"/>
      <c r="Z52" s="41"/>
      <c r="AA52" s="41"/>
      <c r="AB52" s="43"/>
      <c r="AC52" s="41"/>
      <c r="AD52" s="41"/>
      <c r="AE52" s="41"/>
      <c r="AF52" s="44"/>
      <c r="AG52" s="41"/>
      <c r="AH52" s="41"/>
      <c r="AI52" s="41"/>
      <c r="AJ52" s="44"/>
      <c r="AK52" s="41"/>
      <c r="AL52" s="41"/>
      <c r="AM52" s="41"/>
      <c r="AN52" s="41"/>
      <c r="AO52" s="41"/>
      <c r="AP52" s="44"/>
      <c r="AQ52" s="41"/>
      <c r="AR52" s="41"/>
      <c r="AS52" s="41"/>
      <c r="AT52" s="41"/>
      <c r="AU52" s="44"/>
      <c r="AV52" s="41"/>
      <c r="AW52" s="42"/>
      <c r="AX52" s="255"/>
      <c r="AY52" s="255"/>
      <c r="AZ52" s="255"/>
      <c r="BA52" s="255"/>
      <c r="BB52" s="255"/>
      <c r="BC52" s="255"/>
      <c r="BD52" s="255"/>
      <c r="BE52" s="130"/>
      <c r="BF52" s="130"/>
      <c r="BG52" s="130"/>
      <c r="BH52" s="252"/>
      <c r="BI52" s="132"/>
      <c r="BJ52" s="129"/>
      <c r="BK52" s="129"/>
      <c r="BL52" s="261"/>
    </row>
    <row r="53" spans="1:64" ht="24" thickBot="1" x14ac:dyDescent="0.25">
      <c r="A53" s="131">
        <v>33</v>
      </c>
      <c r="B53" s="268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1"/>
      <c r="N53" s="42"/>
      <c r="O53" s="41"/>
      <c r="P53" s="41"/>
      <c r="Q53" s="41"/>
      <c r="R53" s="41"/>
      <c r="S53" s="43"/>
      <c r="T53" s="43"/>
      <c r="U53" s="43"/>
      <c r="V53" s="41"/>
      <c r="W53" s="41"/>
      <c r="X53" s="41"/>
      <c r="Y53" s="41"/>
      <c r="Z53" s="41"/>
      <c r="AA53" s="41"/>
      <c r="AB53" s="43"/>
      <c r="AC53" s="41"/>
      <c r="AD53" s="41"/>
      <c r="AE53" s="41"/>
      <c r="AF53" s="44"/>
      <c r="AG53" s="41"/>
      <c r="AH53" s="41"/>
      <c r="AI53" s="41"/>
      <c r="AJ53" s="44"/>
      <c r="AK53" s="41"/>
      <c r="AL53" s="41"/>
      <c r="AM53" s="41"/>
      <c r="AN53" s="41"/>
      <c r="AO53" s="41"/>
      <c r="AP53" s="44"/>
      <c r="AQ53" s="41"/>
      <c r="AR53" s="41"/>
      <c r="AS53" s="41"/>
      <c r="AT53" s="41"/>
      <c r="AU53" s="44"/>
      <c r="AV53" s="41"/>
      <c r="AW53" s="42"/>
      <c r="AX53" s="255"/>
      <c r="AY53" s="255"/>
      <c r="AZ53" s="255"/>
      <c r="BA53" s="255"/>
      <c r="BB53" s="255"/>
      <c r="BC53" s="255"/>
      <c r="BD53" s="255"/>
      <c r="BE53" s="130"/>
      <c r="BF53" s="130"/>
      <c r="BG53" s="130"/>
      <c r="BH53" s="252"/>
      <c r="BI53" s="132"/>
      <c r="BJ53" s="129"/>
      <c r="BK53" s="129"/>
      <c r="BL53" s="261"/>
    </row>
    <row r="54" spans="1:64" ht="24" thickBot="1" x14ac:dyDescent="0.25">
      <c r="A54" s="131">
        <v>34</v>
      </c>
      <c r="B54" s="268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  <c r="N54" s="42"/>
      <c r="O54" s="41"/>
      <c r="P54" s="41"/>
      <c r="Q54" s="41"/>
      <c r="R54" s="41"/>
      <c r="S54" s="43"/>
      <c r="T54" s="43"/>
      <c r="U54" s="43"/>
      <c r="V54" s="41"/>
      <c r="W54" s="41"/>
      <c r="X54" s="41"/>
      <c r="Y54" s="41"/>
      <c r="Z54" s="41"/>
      <c r="AA54" s="41"/>
      <c r="AB54" s="43"/>
      <c r="AC54" s="41"/>
      <c r="AD54" s="41"/>
      <c r="AE54" s="41"/>
      <c r="AF54" s="44"/>
      <c r="AG54" s="41"/>
      <c r="AH54" s="41"/>
      <c r="AI54" s="41"/>
      <c r="AJ54" s="44"/>
      <c r="AK54" s="41"/>
      <c r="AL54" s="41"/>
      <c r="AM54" s="41"/>
      <c r="AN54" s="41"/>
      <c r="AO54" s="41"/>
      <c r="AP54" s="44"/>
      <c r="AQ54" s="41"/>
      <c r="AR54" s="41"/>
      <c r="AS54" s="41"/>
      <c r="AT54" s="41"/>
      <c r="AU54" s="44"/>
      <c r="AV54" s="41"/>
      <c r="AW54" s="42"/>
      <c r="AX54" s="255"/>
      <c r="AY54" s="255"/>
      <c r="AZ54" s="255"/>
      <c r="BA54" s="255"/>
      <c r="BB54" s="255"/>
      <c r="BC54" s="255"/>
      <c r="BD54" s="255"/>
      <c r="BE54" s="130"/>
      <c r="BF54" s="130"/>
      <c r="BG54" s="130"/>
      <c r="BH54" s="252"/>
      <c r="BI54" s="132"/>
      <c r="BJ54" s="129"/>
      <c r="BK54" s="129"/>
      <c r="BL54" s="261"/>
    </row>
    <row r="55" spans="1:64" ht="24" thickBot="1" x14ac:dyDescent="0.25">
      <c r="A55" s="131">
        <v>35</v>
      </c>
      <c r="B55" s="26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1"/>
      <c r="N55" s="42"/>
      <c r="O55" s="41"/>
      <c r="P55" s="41"/>
      <c r="Q55" s="41"/>
      <c r="R55" s="41"/>
      <c r="S55" s="43"/>
      <c r="T55" s="43"/>
      <c r="U55" s="43"/>
      <c r="V55" s="41"/>
      <c r="W55" s="41"/>
      <c r="X55" s="41"/>
      <c r="Y55" s="41"/>
      <c r="Z55" s="41"/>
      <c r="AA55" s="41"/>
      <c r="AB55" s="43"/>
      <c r="AC55" s="41"/>
      <c r="AD55" s="41"/>
      <c r="AE55" s="41"/>
      <c r="AF55" s="44"/>
      <c r="AG55" s="41"/>
      <c r="AH55" s="41"/>
      <c r="AI55" s="41"/>
      <c r="AJ55" s="44"/>
      <c r="AK55" s="41"/>
      <c r="AL55" s="41"/>
      <c r="AM55" s="41"/>
      <c r="AN55" s="41"/>
      <c r="AO55" s="41"/>
      <c r="AP55" s="44"/>
      <c r="AQ55" s="41"/>
      <c r="AR55" s="41"/>
      <c r="AS55" s="41"/>
      <c r="AT55" s="41"/>
      <c r="AU55" s="44"/>
      <c r="AV55" s="41"/>
      <c r="AW55" s="42"/>
      <c r="AX55" s="255"/>
      <c r="AY55" s="255"/>
      <c r="AZ55" s="255"/>
      <c r="BA55" s="255"/>
      <c r="BB55" s="255"/>
      <c r="BC55" s="255"/>
      <c r="BD55" s="255"/>
      <c r="BE55" s="130"/>
      <c r="BF55" s="130"/>
      <c r="BG55" s="130"/>
      <c r="BH55" s="252"/>
      <c r="BI55" s="132"/>
      <c r="BJ55" s="129"/>
      <c r="BK55" s="129"/>
      <c r="BL55" s="261"/>
    </row>
    <row r="56" spans="1:64" ht="24" thickBot="1" x14ac:dyDescent="0.25">
      <c r="A56" s="133">
        <v>36</v>
      </c>
      <c r="B56" s="268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1"/>
      <c r="N56" s="42"/>
      <c r="O56" s="41"/>
      <c r="P56" s="41"/>
      <c r="Q56" s="41"/>
      <c r="R56" s="41"/>
      <c r="S56" s="43"/>
      <c r="T56" s="43"/>
      <c r="U56" s="43"/>
      <c r="V56" s="41"/>
      <c r="W56" s="41"/>
      <c r="X56" s="41"/>
      <c r="Y56" s="41"/>
      <c r="Z56" s="41"/>
      <c r="AA56" s="41"/>
      <c r="AB56" s="43"/>
      <c r="AC56" s="41"/>
      <c r="AD56" s="41"/>
      <c r="AE56" s="41"/>
      <c r="AF56" s="44"/>
      <c r="AG56" s="41"/>
      <c r="AH56" s="41"/>
      <c r="AI56" s="41"/>
      <c r="AJ56" s="44"/>
      <c r="AK56" s="41"/>
      <c r="AL56" s="41"/>
      <c r="AM56" s="41"/>
      <c r="AN56" s="41"/>
      <c r="AO56" s="41"/>
      <c r="AP56" s="44"/>
      <c r="AQ56" s="41"/>
      <c r="AR56" s="41"/>
      <c r="AS56" s="41"/>
      <c r="AT56" s="41"/>
      <c r="AU56" s="44"/>
      <c r="AV56" s="41"/>
      <c r="AW56" s="42"/>
      <c r="AX56" s="255"/>
      <c r="AY56" s="255"/>
      <c r="AZ56" s="255"/>
      <c r="BA56" s="255"/>
      <c r="BB56" s="255"/>
      <c r="BC56" s="255"/>
      <c r="BD56" s="255"/>
      <c r="BE56" s="130"/>
      <c r="BF56" s="130"/>
      <c r="BG56" s="130"/>
      <c r="BH56" s="252"/>
      <c r="BI56" s="130"/>
      <c r="BJ56" s="129"/>
      <c r="BK56" s="129"/>
      <c r="BL56" s="261"/>
    </row>
    <row r="57" spans="1:64" ht="24" thickBot="1" x14ac:dyDescent="0.25">
      <c r="A57" s="133">
        <v>37</v>
      </c>
      <c r="B57" s="26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1"/>
      <c r="N57" s="42"/>
      <c r="O57" s="41"/>
      <c r="P57" s="41"/>
      <c r="Q57" s="41"/>
      <c r="R57" s="41"/>
      <c r="S57" s="43"/>
      <c r="T57" s="43"/>
      <c r="U57" s="43"/>
      <c r="V57" s="41"/>
      <c r="W57" s="41"/>
      <c r="X57" s="41"/>
      <c r="Y57" s="41"/>
      <c r="Z57" s="41"/>
      <c r="AA57" s="41"/>
      <c r="AB57" s="43"/>
      <c r="AC57" s="41"/>
      <c r="AD57" s="41"/>
      <c r="AE57" s="41"/>
      <c r="AF57" s="44"/>
      <c r="AG57" s="41"/>
      <c r="AH57" s="41"/>
      <c r="AI57" s="41"/>
      <c r="AJ57" s="44"/>
      <c r="AK57" s="41"/>
      <c r="AL57" s="41"/>
      <c r="AM57" s="41"/>
      <c r="AN57" s="41"/>
      <c r="AO57" s="41"/>
      <c r="AP57" s="44"/>
      <c r="AQ57" s="41"/>
      <c r="AR57" s="41"/>
      <c r="AS57" s="41"/>
      <c r="AT57" s="41"/>
      <c r="AU57" s="44"/>
      <c r="AV57" s="41"/>
      <c r="AW57" s="42"/>
      <c r="AX57" s="255"/>
      <c r="AY57" s="255"/>
      <c r="AZ57" s="255"/>
      <c r="BA57" s="255"/>
      <c r="BB57" s="255"/>
      <c r="BC57" s="255"/>
      <c r="BD57" s="255"/>
      <c r="BE57" s="130"/>
      <c r="BF57" s="130"/>
      <c r="BG57" s="130"/>
      <c r="BH57" s="252"/>
      <c r="BI57" s="130"/>
      <c r="BJ57" s="129"/>
      <c r="BK57" s="129"/>
      <c r="BL57" s="261"/>
    </row>
    <row r="58" spans="1:64" ht="24" thickBot="1" x14ac:dyDescent="0.25">
      <c r="A58" s="133">
        <v>38</v>
      </c>
      <c r="B58" s="26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1"/>
      <c r="N58" s="42"/>
      <c r="O58" s="41"/>
      <c r="P58" s="41"/>
      <c r="Q58" s="41"/>
      <c r="R58" s="41"/>
      <c r="S58" s="43"/>
      <c r="T58" s="43"/>
      <c r="U58" s="43"/>
      <c r="V58" s="41"/>
      <c r="W58" s="41"/>
      <c r="X58" s="41"/>
      <c r="Y58" s="41"/>
      <c r="Z58" s="41"/>
      <c r="AA58" s="41"/>
      <c r="AB58" s="43"/>
      <c r="AC58" s="41"/>
      <c r="AD58" s="41"/>
      <c r="AE58" s="41"/>
      <c r="AF58" s="44"/>
      <c r="AG58" s="41"/>
      <c r="AH58" s="41"/>
      <c r="AI58" s="41"/>
      <c r="AJ58" s="44"/>
      <c r="AK58" s="41"/>
      <c r="AL58" s="41"/>
      <c r="AM58" s="41"/>
      <c r="AN58" s="41"/>
      <c r="AO58" s="41"/>
      <c r="AP58" s="44"/>
      <c r="AQ58" s="41"/>
      <c r="AR58" s="41"/>
      <c r="AS58" s="41"/>
      <c r="AT58" s="41"/>
      <c r="AU58" s="44"/>
      <c r="AV58" s="41"/>
      <c r="AW58" s="42"/>
      <c r="AX58" s="255"/>
      <c r="AY58" s="255"/>
      <c r="AZ58" s="255"/>
      <c r="BA58" s="255"/>
      <c r="BB58" s="255"/>
      <c r="BC58" s="255"/>
      <c r="BD58" s="255"/>
      <c r="BE58" s="130"/>
      <c r="BF58" s="130"/>
      <c r="BG58" s="130"/>
      <c r="BH58" s="252"/>
      <c r="BI58" s="130"/>
      <c r="BJ58" s="129"/>
      <c r="BK58" s="129"/>
      <c r="BL58" s="261"/>
    </row>
    <row r="59" spans="1:64" ht="24" thickBot="1" x14ac:dyDescent="0.25">
      <c r="A59" s="133">
        <v>39</v>
      </c>
      <c r="B59" s="268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1"/>
      <c r="N59" s="42"/>
      <c r="O59" s="41"/>
      <c r="P59" s="41"/>
      <c r="Q59" s="41"/>
      <c r="R59" s="41"/>
      <c r="S59" s="43"/>
      <c r="T59" s="43"/>
      <c r="U59" s="43"/>
      <c r="V59" s="41"/>
      <c r="W59" s="41"/>
      <c r="X59" s="41"/>
      <c r="Y59" s="41"/>
      <c r="Z59" s="41"/>
      <c r="AA59" s="41"/>
      <c r="AB59" s="43"/>
      <c r="AC59" s="41"/>
      <c r="AD59" s="41"/>
      <c r="AE59" s="41"/>
      <c r="AF59" s="44"/>
      <c r="AG59" s="41"/>
      <c r="AH59" s="41"/>
      <c r="AI59" s="41"/>
      <c r="AJ59" s="44"/>
      <c r="AK59" s="41"/>
      <c r="AL59" s="41"/>
      <c r="AM59" s="41"/>
      <c r="AN59" s="41"/>
      <c r="AO59" s="41"/>
      <c r="AP59" s="44"/>
      <c r="AQ59" s="41"/>
      <c r="AR59" s="41"/>
      <c r="AS59" s="41"/>
      <c r="AT59" s="41"/>
      <c r="AU59" s="44"/>
      <c r="AV59" s="41"/>
      <c r="AW59" s="42"/>
      <c r="AX59" s="255"/>
      <c r="AY59" s="255"/>
      <c r="AZ59" s="255"/>
      <c r="BA59" s="255"/>
      <c r="BB59" s="255"/>
      <c r="BC59" s="255"/>
      <c r="BD59" s="255"/>
      <c r="BE59" s="130"/>
      <c r="BF59" s="130"/>
      <c r="BG59" s="130"/>
      <c r="BH59" s="252"/>
      <c r="BI59" s="130"/>
      <c r="BJ59" s="129"/>
      <c r="BK59" s="129"/>
      <c r="BL59" s="261"/>
    </row>
    <row r="60" spans="1:64" ht="24" thickBot="1" x14ac:dyDescent="0.25">
      <c r="A60" s="133">
        <v>40</v>
      </c>
      <c r="B60" s="268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1"/>
      <c r="N60" s="42"/>
      <c r="O60" s="41"/>
      <c r="P60" s="41"/>
      <c r="Q60" s="41"/>
      <c r="R60" s="41"/>
      <c r="S60" s="43"/>
      <c r="T60" s="43"/>
      <c r="U60" s="43"/>
      <c r="V60" s="41"/>
      <c r="W60" s="41"/>
      <c r="X60" s="41"/>
      <c r="Y60" s="41"/>
      <c r="Z60" s="41"/>
      <c r="AA60" s="41"/>
      <c r="AB60" s="43"/>
      <c r="AC60" s="41"/>
      <c r="AD60" s="41"/>
      <c r="AE60" s="41"/>
      <c r="AF60" s="44"/>
      <c r="AG60" s="41"/>
      <c r="AH60" s="41"/>
      <c r="AI60" s="41"/>
      <c r="AJ60" s="44"/>
      <c r="AK60" s="41"/>
      <c r="AL60" s="41"/>
      <c r="AM60" s="41"/>
      <c r="AN60" s="41"/>
      <c r="AO60" s="41"/>
      <c r="AP60" s="44"/>
      <c r="AQ60" s="41"/>
      <c r="AR60" s="41"/>
      <c r="AS60" s="41"/>
      <c r="AT60" s="41"/>
      <c r="AU60" s="44"/>
      <c r="AV60" s="41"/>
      <c r="AW60" s="42"/>
      <c r="AX60" s="255"/>
      <c r="AY60" s="255"/>
      <c r="AZ60" s="255"/>
      <c r="BA60" s="255"/>
      <c r="BB60" s="255"/>
      <c r="BC60" s="255"/>
      <c r="BD60" s="255"/>
      <c r="BE60" s="130"/>
      <c r="BF60" s="130"/>
      <c r="BG60" s="130"/>
      <c r="BH60" s="252"/>
      <c r="BI60" s="130"/>
      <c r="BJ60" s="129"/>
      <c r="BK60" s="129"/>
      <c r="BL60" s="261"/>
    </row>
    <row r="61" spans="1:64" ht="24" thickBot="1" x14ac:dyDescent="0.25">
      <c r="A61" s="133">
        <v>41</v>
      </c>
      <c r="B61" s="268"/>
      <c r="C61" s="40" t="str">
        <f t="shared" ref="C61:M62" si="45">MID(TEXT($B61,0),C$20,1)</f>
        <v>0</v>
      </c>
      <c r="D61" s="40" t="str">
        <f t="shared" si="45"/>
        <v/>
      </c>
      <c r="E61" s="40" t="str">
        <f t="shared" si="45"/>
        <v/>
      </c>
      <c r="F61" s="40" t="str">
        <f t="shared" si="45"/>
        <v/>
      </c>
      <c r="G61" s="40" t="str">
        <f t="shared" si="45"/>
        <v/>
      </c>
      <c r="H61" s="40" t="str">
        <f t="shared" si="45"/>
        <v/>
      </c>
      <c r="I61" s="40" t="str">
        <f t="shared" si="45"/>
        <v/>
      </c>
      <c r="J61" s="40" t="str">
        <f t="shared" si="45"/>
        <v/>
      </c>
      <c r="K61" s="40" t="str">
        <f t="shared" si="45"/>
        <v/>
      </c>
      <c r="L61" s="40" t="str">
        <f t="shared" si="45"/>
        <v/>
      </c>
      <c r="M61" s="41" t="str">
        <f t="shared" si="45"/>
        <v/>
      </c>
      <c r="N61" s="42" t="e">
        <f t="shared" si="8"/>
        <v>#VALUE!</v>
      </c>
      <c r="O61" s="41">
        <f t="shared" si="9"/>
        <v>0</v>
      </c>
      <c r="P61" s="41" t="e">
        <f t="shared" si="10"/>
        <v>#VALUE!</v>
      </c>
      <c r="Q61" s="41" t="e">
        <f t="shared" si="11"/>
        <v>#VALUE!</v>
      </c>
      <c r="R61" s="41" t="e">
        <f t="shared" si="12"/>
        <v>#VALUE!</v>
      </c>
      <c r="S61" s="43" t="e">
        <f t="shared" si="13"/>
        <v>#VALUE!</v>
      </c>
      <c r="T61" s="43" t="e">
        <f t="shared" si="14"/>
        <v>#VALUE!</v>
      </c>
      <c r="U61" s="43" t="e">
        <f t="shared" si="15"/>
        <v>#VALUE!</v>
      </c>
      <c r="V61" s="41" t="e">
        <f t="shared" si="16"/>
        <v>#VALUE!</v>
      </c>
      <c r="W61" s="41" t="e">
        <f t="shared" si="17"/>
        <v>#VALUE!</v>
      </c>
      <c r="X61" s="41" t="e">
        <f t="shared" si="18"/>
        <v>#VALUE!</v>
      </c>
      <c r="Y61" s="41" t="e">
        <f t="shared" si="19"/>
        <v>#VALUE!</v>
      </c>
      <c r="Z61" s="41">
        <f t="shared" si="20"/>
        <v>0</v>
      </c>
      <c r="AA61" s="41" t="e">
        <f t="shared" si="21"/>
        <v>#VALUE!</v>
      </c>
      <c r="AB61" s="43" t="e">
        <f t="shared" si="22"/>
        <v>#VALUE!</v>
      </c>
      <c r="AC61" s="41" t="e">
        <f t="shared" si="23"/>
        <v>#VALUE!</v>
      </c>
      <c r="AD61" s="41" t="e">
        <f t="shared" si="24"/>
        <v>#VALUE!</v>
      </c>
      <c r="AE61" s="41" t="e">
        <f t="shared" si="25"/>
        <v>#VALUE!</v>
      </c>
      <c r="AF61" s="44" t="e">
        <f t="shared" si="26"/>
        <v>#VALUE!</v>
      </c>
      <c r="AG61" s="41" t="e">
        <f t="shared" si="27"/>
        <v>#VALUE!</v>
      </c>
      <c r="AH61" s="41" t="e">
        <f t="shared" si="28"/>
        <v>#VALUE!</v>
      </c>
      <c r="AI61" s="41" t="e">
        <f t="shared" si="29"/>
        <v>#VALUE!</v>
      </c>
      <c r="AJ61" s="44" t="e">
        <f t="shared" si="30"/>
        <v>#VALUE!</v>
      </c>
      <c r="AK61" s="41">
        <f t="shared" si="31"/>
        <v>0</v>
      </c>
      <c r="AL61" s="41" t="e">
        <f t="shared" si="32"/>
        <v>#VALUE!</v>
      </c>
      <c r="AM61" s="41" t="e">
        <f t="shared" si="33"/>
        <v>#VALUE!</v>
      </c>
      <c r="AN61" s="41" t="e">
        <f t="shared" si="34"/>
        <v>#VALUE!</v>
      </c>
      <c r="AO61" s="41" t="e">
        <f t="shared" si="35"/>
        <v>#VALUE!</v>
      </c>
      <c r="AP61" s="44" t="e">
        <f t="shared" si="36"/>
        <v>#VALUE!</v>
      </c>
      <c r="AQ61" s="41" t="e">
        <f t="shared" si="37"/>
        <v>#VALUE!</v>
      </c>
      <c r="AR61" s="41" t="e">
        <f t="shared" si="38"/>
        <v>#VALUE!</v>
      </c>
      <c r="AS61" s="41" t="e">
        <f t="shared" si="39"/>
        <v>#VALUE!</v>
      </c>
      <c r="AT61" s="41" t="e">
        <f t="shared" si="40"/>
        <v>#VALUE!</v>
      </c>
      <c r="AU61" s="44" t="e">
        <f t="shared" si="41"/>
        <v>#VALUE!</v>
      </c>
      <c r="AV61" s="41" t="e">
        <f t="shared" si="42"/>
        <v>#VALUE!</v>
      </c>
      <c r="AW61" s="42" t="e">
        <f t="shared" si="43"/>
        <v>#VALUE!</v>
      </c>
      <c r="AX61" s="255">
        <f>'INTERC WPIS'!AX61</f>
        <v>0</v>
      </c>
      <c r="AY61" s="255">
        <f>'INTERC WPIS'!AY61</f>
        <v>0</v>
      </c>
      <c r="AZ61" s="255">
        <f>'INTERC WPIS'!AZ61</f>
        <v>0</v>
      </c>
      <c r="BA61" s="255">
        <f>'INTERC WPIS'!BA61</f>
        <v>0</v>
      </c>
      <c r="BB61" s="255">
        <f>'INTERC WPIS'!BB61</f>
        <v>0</v>
      </c>
      <c r="BC61" s="255">
        <f>'INTERC WPIS'!BC61</f>
        <v>0</v>
      </c>
      <c r="BD61" s="255">
        <f>'INTERC WPIS'!BD61</f>
        <v>0</v>
      </c>
      <c r="BE61" s="130">
        <f>'INTERC WPIS'!BE61</f>
        <v>0</v>
      </c>
      <c r="BF61" s="130">
        <f>'INTERC WPIS'!BF61</f>
        <v>0</v>
      </c>
      <c r="BG61" s="130">
        <f>'INTERC WPIS'!BG61</f>
        <v>0</v>
      </c>
      <c r="BH61" s="252">
        <f>'INTERC WPIS'!BH61</f>
        <v>0</v>
      </c>
      <c r="BI61" s="130">
        <f t="shared" ref="BI61:BI70" si="46">BF61+BG61</f>
        <v>0</v>
      </c>
      <c r="BJ61" s="129"/>
      <c r="BK61" s="129"/>
      <c r="BL61" s="129"/>
    </row>
    <row r="62" spans="1:64" ht="23.25" x14ac:dyDescent="0.2">
      <c r="A62" s="133">
        <v>42</v>
      </c>
      <c r="B62" s="268"/>
      <c r="C62" s="40" t="str">
        <f t="shared" si="45"/>
        <v>0</v>
      </c>
      <c r="D62" s="40" t="str">
        <f t="shared" si="45"/>
        <v/>
      </c>
      <c r="E62" s="40" t="str">
        <f t="shared" si="45"/>
        <v/>
      </c>
      <c r="F62" s="40" t="str">
        <f t="shared" si="45"/>
        <v/>
      </c>
      <c r="G62" s="40" t="str">
        <f t="shared" si="45"/>
        <v/>
      </c>
      <c r="H62" s="40" t="str">
        <f t="shared" si="45"/>
        <v/>
      </c>
      <c r="I62" s="40" t="str">
        <f t="shared" si="45"/>
        <v/>
      </c>
      <c r="J62" s="40" t="str">
        <f t="shared" si="45"/>
        <v/>
      </c>
      <c r="K62" s="40" t="str">
        <f t="shared" si="45"/>
        <v/>
      </c>
      <c r="L62" s="40" t="str">
        <f t="shared" si="45"/>
        <v/>
      </c>
      <c r="M62" s="41" t="str">
        <f t="shared" si="45"/>
        <v/>
      </c>
      <c r="N62" s="42" t="e">
        <f t="shared" si="8"/>
        <v>#VALUE!</v>
      </c>
      <c r="O62" s="41">
        <f t="shared" si="9"/>
        <v>0</v>
      </c>
      <c r="P62" s="41" t="e">
        <f t="shared" si="10"/>
        <v>#VALUE!</v>
      </c>
      <c r="Q62" s="41" t="e">
        <f t="shared" si="11"/>
        <v>#VALUE!</v>
      </c>
      <c r="R62" s="41" t="e">
        <f t="shared" si="12"/>
        <v>#VALUE!</v>
      </c>
      <c r="S62" s="43" t="e">
        <f t="shared" si="13"/>
        <v>#VALUE!</v>
      </c>
      <c r="T62" s="43" t="e">
        <f t="shared" si="14"/>
        <v>#VALUE!</v>
      </c>
      <c r="U62" s="43" t="e">
        <f t="shared" si="15"/>
        <v>#VALUE!</v>
      </c>
      <c r="V62" s="41" t="e">
        <f t="shared" si="16"/>
        <v>#VALUE!</v>
      </c>
      <c r="W62" s="41" t="e">
        <f t="shared" si="17"/>
        <v>#VALUE!</v>
      </c>
      <c r="X62" s="41" t="e">
        <f t="shared" si="18"/>
        <v>#VALUE!</v>
      </c>
      <c r="Y62" s="41" t="e">
        <f t="shared" si="19"/>
        <v>#VALUE!</v>
      </c>
      <c r="Z62" s="41">
        <f t="shared" si="20"/>
        <v>0</v>
      </c>
      <c r="AA62" s="41" t="e">
        <f t="shared" si="21"/>
        <v>#VALUE!</v>
      </c>
      <c r="AB62" s="43" t="e">
        <f t="shared" si="22"/>
        <v>#VALUE!</v>
      </c>
      <c r="AC62" s="41" t="e">
        <f t="shared" si="23"/>
        <v>#VALUE!</v>
      </c>
      <c r="AD62" s="41" t="e">
        <f t="shared" si="24"/>
        <v>#VALUE!</v>
      </c>
      <c r="AE62" s="41" t="e">
        <f t="shared" si="25"/>
        <v>#VALUE!</v>
      </c>
      <c r="AF62" s="44" t="e">
        <f t="shared" si="26"/>
        <v>#VALUE!</v>
      </c>
      <c r="AG62" s="41" t="e">
        <f t="shared" si="27"/>
        <v>#VALUE!</v>
      </c>
      <c r="AH62" s="41" t="e">
        <f t="shared" si="28"/>
        <v>#VALUE!</v>
      </c>
      <c r="AI62" s="41" t="e">
        <f t="shared" si="29"/>
        <v>#VALUE!</v>
      </c>
      <c r="AJ62" s="44" t="e">
        <f t="shared" si="30"/>
        <v>#VALUE!</v>
      </c>
      <c r="AK62" s="41">
        <f t="shared" si="31"/>
        <v>0</v>
      </c>
      <c r="AL62" s="41" t="e">
        <f t="shared" si="32"/>
        <v>#VALUE!</v>
      </c>
      <c r="AM62" s="41" t="e">
        <f t="shared" si="33"/>
        <v>#VALUE!</v>
      </c>
      <c r="AN62" s="41" t="e">
        <f t="shared" si="34"/>
        <v>#VALUE!</v>
      </c>
      <c r="AO62" s="41" t="e">
        <f t="shared" si="35"/>
        <v>#VALUE!</v>
      </c>
      <c r="AP62" s="44" t="e">
        <f t="shared" si="36"/>
        <v>#VALUE!</v>
      </c>
      <c r="AQ62" s="41" t="e">
        <f t="shared" si="37"/>
        <v>#VALUE!</v>
      </c>
      <c r="AR62" s="41" t="e">
        <f t="shared" si="38"/>
        <v>#VALUE!</v>
      </c>
      <c r="AS62" s="41" t="e">
        <f t="shared" si="39"/>
        <v>#VALUE!</v>
      </c>
      <c r="AT62" s="41" t="e">
        <f t="shared" si="40"/>
        <v>#VALUE!</v>
      </c>
      <c r="AU62" s="44" t="e">
        <f t="shared" si="41"/>
        <v>#VALUE!</v>
      </c>
      <c r="AV62" s="41" t="e">
        <f t="shared" si="42"/>
        <v>#VALUE!</v>
      </c>
      <c r="AW62" s="42" t="e">
        <f t="shared" si="43"/>
        <v>#VALUE!</v>
      </c>
      <c r="AX62" s="255">
        <f>'INTERC WPIS'!AX62</f>
        <v>0</v>
      </c>
      <c r="AY62" s="255">
        <f>'INTERC WPIS'!AY62</f>
        <v>0</v>
      </c>
      <c r="AZ62" s="255">
        <f>'INTERC WPIS'!AZ62</f>
        <v>0</v>
      </c>
      <c r="BA62" s="255">
        <f>'INTERC WPIS'!BA62</f>
        <v>0</v>
      </c>
      <c r="BB62" s="255">
        <f>'INTERC WPIS'!BB62</f>
        <v>0</v>
      </c>
      <c r="BC62" s="255">
        <f>'INTERC WPIS'!BC62</f>
        <v>0</v>
      </c>
      <c r="BD62" s="255">
        <f>'INTERC WPIS'!BD62</f>
        <v>0</v>
      </c>
      <c r="BE62" s="130">
        <f>'INTERC WPIS'!BE62</f>
        <v>0</v>
      </c>
      <c r="BF62" s="130">
        <f>'INTERC WPIS'!BF62</f>
        <v>0</v>
      </c>
      <c r="BG62" s="130">
        <f>'INTERC WPIS'!BG62</f>
        <v>0</v>
      </c>
      <c r="BH62" s="252">
        <f>'INTERC WPIS'!BH62</f>
        <v>0</v>
      </c>
      <c r="BI62" s="130">
        <f t="shared" si="46"/>
        <v>0</v>
      </c>
      <c r="BJ62" s="129"/>
      <c r="BK62" s="129"/>
      <c r="BL62" s="129"/>
    </row>
    <row r="63" spans="1:64" ht="24" customHeight="1" x14ac:dyDescent="0.2">
      <c r="A63" s="133">
        <v>43</v>
      </c>
      <c r="B63" s="269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210"/>
      <c r="AY63" s="210"/>
      <c r="AZ63" s="210"/>
      <c r="BA63" s="210"/>
      <c r="BB63" s="210"/>
      <c r="BC63" s="210"/>
      <c r="BD63" s="210"/>
      <c r="BE63" s="210"/>
      <c r="BF63" s="136"/>
      <c r="BG63" s="136"/>
      <c r="BH63" s="256"/>
      <c r="BI63" s="136">
        <f t="shared" si="46"/>
        <v>0</v>
      </c>
      <c r="BJ63" s="135"/>
      <c r="BK63" s="135"/>
      <c r="BL63" s="135"/>
    </row>
    <row r="64" spans="1:64" ht="24" customHeight="1" x14ac:dyDescent="0.2">
      <c r="A64" s="133">
        <v>44</v>
      </c>
      <c r="B64" s="269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210"/>
      <c r="AY64" s="210"/>
      <c r="AZ64" s="210"/>
      <c r="BA64" s="210"/>
      <c r="BB64" s="210"/>
      <c r="BC64" s="210"/>
      <c r="BD64" s="210"/>
      <c r="BE64" s="210"/>
      <c r="BF64" s="136"/>
      <c r="BG64" s="136"/>
      <c r="BH64" s="256"/>
      <c r="BI64" s="136">
        <f t="shared" si="46"/>
        <v>0</v>
      </c>
      <c r="BJ64" s="135"/>
      <c r="BK64" s="135"/>
      <c r="BL64" s="135"/>
    </row>
    <row r="65" spans="1:64" ht="24" customHeight="1" x14ac:dyDescent="0.2">
      <c r="A65" s="133">
        <v>45</v>
      </c>
      <c r="B65" s="269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210"/>
      <c r="AY65" s="210"/>
      <c r="AZ65" s="210"/>
      <c r="BA65" s="210"/>
      <c r="BB65" s="210"/>
      <c r="BC65" s="210"/>
      <c r="BD65" s="210"/>
      <c r="BE65" s="210"/>
      <c r="BF65" s="136"/>
      <c r="BG65" s="136"/>
      <c r="BH65" s="256"/>
      <c r="BI65" s="136">
        <f t="shared" si="46"/>
        <v>0</v>
      </c>
      <c r="BJ65" s="135"/>
      <c r="BK65" s="135"/>
      <c r="BL65" s="135"/>
    </row>
    <row r="66" spans="1:64" ht="24" customHeight="1" x14ac:dyDescent="0.2">
      <c r="A66" s="133">
        <v>46</v>
      </c>
      <c r="B66" s="269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210"/>
      <c r="AY66" s="210"/>
      <c r="AZ66" s="210"/>
      <c r="BA66" s="210"/>
      <c r="BB66" s="210"/>
      <c r="BC66" s="210"/>
      <c r="BD66" s="210"/>
      <c r="BE66" s="210"/>
      <c r="BF66" s="136"/>
      <c r="BG66" s="136"/>
      <c r="BH66" s="256"/>
      <c r="BI66" s="136">
        <f t="shared" si="46"/>
        <v>0</v>
      </c>
      <c r="BJ66" s="135"/>
      <c r="BK66" s="135"/>
      <c r="BL66" s="135"/>
    </row>
    <row r="67" spans="1:64" ht="24" customHeight="1" x14ac:dyDescent="0.2">
      <c r="A67" s="133">
        <v>47</v>
      </c>
      <c r="B67" s="269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210"/>
      <c r="AY67" s="210"/>
      <c r="AZ67" s="210"/>
      <c r="BA67" s="210"/>
      <c r="BB67" s="210"/>
      <c r="BC67" s="210"/>
      <c r="BD67" s="210"/>
      <c r="BE67" s="210"/>
      <c r="BF67" s="136"/>
      <c r="BG67" s="136"/>
      <c r="BH67" s="256"/>
      <c r="BI67" s="136">
        <f t="shared" si="46"/>
        <v>0</v>
      </c>
      <c r="BJ67" s="135"/>
      <c r="BK67" s="135"/>
      <c r="BL67" s="135"/>
    </row>
    <row r="68" spans="1:64" ht="24" customHeight="1" x14ac:dyDescent="0.2">
      <c r="A68" s="133">
        <v>48</v>
      </c>
      <c r="B68" s="269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210"/>
      <c r="AY68" s="210"/>
      <c r="AZ68" s="210"/>
      <c r="BA68" s="210"/>
      <c r="BB68" s="210"/>
      <c r="BC68" s="210"/>
      <c r="BD68" s="210"/>
      <c r="BE68" s="210"/>
      <c r="BF68" s="136"/>
      <c r="BG68" s="136"/>
      <c r="BH68" s="256"/>
      <c r="BI68" s="136">
        <f t="shared" si="46"/>
        <v>0</v>
      </c>
      <c r="BJ68" s="135"/>
      <c r="BK68" s="135"/>
      <c r="BL68" s="135"/>
    </row>
    <row r="69" spans="1:64" ht="24" customHeight="1" x14ac:dyDescent="0.2">
      <c r="A69" s="133">
        <v>49</v>
      </c>
      <c r="B69" s="269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210"/>
      <c r="AY69" s="210"/>
      <c r="AZ69" s="210"/>
      <c r="BA69" s="210"/>
      <c r="BB69" s="210"/>
      <c r="BC69" s="210"/>
      <c r="BD69" s="210"/>
      <c r="BE69" s="210"/>
      <c r="BF69" s="136"/>
      <c r="BG69" s="136"/>
      <c r="BH69" s="256"/>
      <c r="BI69" s="136">
        <f t="shared" si="46"/>
        <v>0</v>
      </c>
      <c r="BJ69" s="135"/>
      <c r="BK69" s="135"/>
      <c r="BL69" s="135"/>
    </row>
    <row r="70" spans="1:64" ht="24" customHeight="1" thickBot="1" x14ac:dyDescent="0.25">
      <c r="A70" s="137">
        <v>50</v>
      </c>
      <c r="B70" s="270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23"/>
      <c r="AY70" s="123"/>
      <c r="AZ70" s="123"/>
      <c r="BA70" s="123"/>
      <c r="BB70" s="123"/>
      <c r="BC70" s="123"/>
      <c r="BD70" s="123"/>
      <c r="BE70" s="123"/>
      <c r="BF70" s="140"/>
      <c r="BG70" s="140"/>
      <c r="BH70" s="257"/>
      <c r="BI70" s="140">
        <f t="shared" si="46"/>
        <v>0</v>
      </c>
      <c r="BJ70" s="139"/>
      <c r="BK70" s="139"/>
      <c r="BL70" s="139"/>
    </row>
    <row r="71" spans="1:64" s="79" customFormat="1" ht="29.25" customHeight="1" x14ac:dyDescent="0.2">
      <c r="A71" s="141" t="s">
        <v>30</v>
      </c>
      <c r="B71" s="418"/>
      <c r="C71" s="419"/>
      <c r="D71" s="419"/>
      <c r="E71" s="419"/>
      <c r="F71" s="419"/>
      <c r="G71" s="419"/>
      <c r="H71" s="419"/>
      <c r="I71" s="419"/>
      <c r="J71" s="419"/>
      <c r="K71" s="419"/>
      <c r="L71" s="419"/>
      <c r="M71" s="419"/>
      <c r="N71" s="419"/>
      <c r="O71" s="419"/>
      <c r="P71" s="419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19"/>
      <c r="AD71" s="419"/>
      <c r="AE71" s="419"/>
      <c r="AF71" s="419"/>
      <c r="AG71" s="419"/>
      <c r="AH71" s="419"/>
      <c r="AI71" s="419"/>
      <c r="AJ71" s="419"/>
      <c r="AK71" s="419"/>
      <c r="AL71" s="419"/>
      <c r="AM71" s="419"/>
      <c r="AN71" s="419"/>
      <c r="AO71" s="419"/>
      <c r="AP71" s="419"/>
      <c r="AQ71" s="419"/>
      <c r="AR71" s="419"/>
      <c r="AS71" s="419"/>
      <c r="AT71" s="419"/>
      <c r="AU71" s="419"/>
      <c r="AV71" s="419"/>
      <c r="AW71" s="419"/>
      <c r="AX71" s="419"/>
      <c r="AY71" s="419"/>
      <c r="AZ71" s="420"/>
      <c r="BA71" s="142"/>
      <c r="BB71" s="142"/>
      <c r="BC71" s="142"/>
      <c r="BD71" s="142"/>
      <c r="BE71" s="143">
        <f>SUM(BE15:BE70)</f>
        <v>32.980000000000004</v>
      </c>
      <c r="BF71" s="143">
        <f>SUM(BF21:BF70)</f>
        <v>0</v>
      </c>
      <c r="BG71" s="143">
        <f>SUM(BG21:BG70)</f>
        <v>22.6</v>
      </c>
      <c r="BH71" s="143">
        <f>SUM(BH21:BH70)</f>
        <v>26</v>
      </c>
      <c r="BI71" s="143">
        <f>SUM(BI21:BI70)</f>
        <v>22.6</v>
      </c>
      <c r="BJ71" s="144"/>
      <c r="BK71" s="429" t="s">
        <v>102</v>
      </c>
      <c r="BL71" s="430"/>
    </row>
    <row r="72" spans="1:64" ht="35.25" customHeight="1" x14ac:dyDescent="0.35">
      <c r="A72" s="145" t="s">
        <v>31</v>
      </c>
      <c r="B72" s="421"/>
      <c r="C72" s="422"/>
      <c r="D72" s="422"/>
      <c r="E72" s="422"/>
      <c r="F72" s="422"/>
      <c r="G72" s="422"/>
      <c r="H72" s="422"/>
      <c r="I72" s="422"/>
      <c r="J72" s="422"/>
      <c r="K72" s="422"/>
      <c r="L72" s="422"/>
      <c r="M72" s="422"/>
      <c r="N72" s="422"/>
      <c r="O72" s="422"/>
      <c r="P72" s="422"/>
      <c r="Q72" s="422"/>
      <c r="R72" s="422"/>
      <c r="S72" s="422"/>
      <c r="T72" s="42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2"/>
      <c r="AP72" s="422"/>
      <c r="AQ72" s="422"/>
      <c r="AR72" s="422"/>
      <c r="AS72" s="422"/>
      <c r="AT72" s="422"/>
      <c r="AU72" s="422"/>
      <c r="AV72" s="422"/>
      <c r="AW72" s="422"/>
      <c r="AX72" s="423"/>
      <c r="AY72" s="449" t="s">
        <v>34</v>
      </c>
      <c r="AZ72" s="449"/>
      <c r="BA72" s="449" t="s">
        <v>35</v>
      </c>
      <c r="BB72" s="449"/>
      <c r="BC72" s="449"/>
      <c r="BD72" s="449"/>
      <c r="BE72" s="146" t="s">
        <v>98</v>
      </c>
      <c r="BF72" s="146" t="s">
        <v>99</v>
      </c>
      <c r="BG72" s="146" t="s">
        <v>100</v>
      </c>
      <c r="BH72" s="146" t="s">
        <v>101</v>
      </c>
      <c r="BI72" s="147"/>
      <c r="BJ72" s="148" t="s">
        <v>36</v>
      </c>
      <c r="BK72" s="431"/>
      <c r="BL72" s="432"/>
    </row>
    <row r="73" spans="1:64" ht="29.25" customHeight="1" thickBot="1" x14ac:dyDescent="0.25">
      <c r="A73" s="145" t="s">
        <v>32</v>
      </c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425"/>
      <c r="AE73" s="425"/>
      <c r="AF73" s="425"/>
      <c r="AG73" s="425"/>
      <c r="AH73" s="425"/>
      <c r="AI73" s="425"/>
      <c r="AJ73" s="425"/>
      <c r="AK73" s="425"/>
      <c r="AL73" s="425"/>
      <c r="AM73" s="425"/>
      <c r="AN73" s="425"/>
      <c r="AO73" s="425"/>
      <c r="AP73" s="425"/>
      <c r="AQ73" s="425"/>
      <c r="AR73" s="425"/>
      <c r="AS73" s="425"/>
      <c r="AT73" s="425"/>
      <c r="AU73" s="425"/>
      <c r="AV73" s="425"/>
      <c r="AW73" s="425"/>
      <c r="AX73" s="426"/>
      <c r="AY73" s="413">
        <f>BG71+BF71</f>
        <v>22.6</v>
      </c>
      <c r="AZ73" s="414"/>
      <c r="BA73" s="413">
        <f>BF71</f>
        <v>0</v>
      </c>
      <c r="BB73" s="414"/>
      <c r="BC73" s="414"/>
      <c r="BD73" s="414"/>
      <c r="BE73" s="149">
        <f>'Karta Proby kraj'!P15</f>
        <v>10.848000000000001</v>
      </c>
      <c r="BF73" s="149">
        <f>BH71</f>
        <v>26</v>
      </c>
      <c r="BG73" s="149">
        <f>BE71</f>
        <v>32.980000000000004</v>
      </c>
      <c r="BH73" s="150">
        <f>COUNTA(B21:B70)</f>
        <v>31</v>
      </c>
      <c r="BI73" s="150"/>
      <c r="BJ73" s="150">
        <f>BH73*4</f>
        <v>124</v>
      </c>
      <c r="BK73" s="433"/>
      <c r="BL73" s="434"/>
    </row>
    <row r="74" spans="1:64" ht="15.75" x14ac:dyDescent="0.2">
      <c r="A74" s="86" t="s">
        <v>33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</row>
    <row r="75" spans="1:64" x14ac:dyDescent="0.2">
      <c r="AZ75" s="5"/>
      <c r="BA75" s="5"/>
      <c r="BB75" s="5"/>
      <c r="BC75" s="5"/>
      <c r="BD75" s="5"/>
    </row>
  </sheetData>
  <sortState ref="A21:BH24">
    <sortCondition ref="A21"/>
  </sortState>
  <mergeCells count="56">
    <mergeCell ref="A10:B10"/>
    <mergeCell ref="BA72:BD72"/>
    <mergeCell ref="AY72:AZ72"/>
    <mergeCell ref="A5:B5"/>
    <mergeCell ref="A6:B6"/>
    <mergeCell ref="A7:B7"/>
    <mergeCell ref="A8:B8"/>
    <mergeCell ref="A9:B9"/>
    <mergeCell ref="AX12:AZ12"/>
    <mergeCell ref="BA12:BD13"/>
    <mergeCell ref="A11:A13"/>
    <mergeCell ref="AZ5:BE5"/>
    <mergeCell ref="AZ6:BE6"/>
    <mergeCell ref="AZ9:BE9"/>
    <mergeCell ref="AZ7:BE7"/>
    <mergeCell ref="AZ8:BE8"/>
    <mergeCell ref="BK71:BL73"/>
    <mergeCell ref="BF4:BJ4"/>
    <mergeCell ref="BF5:BJ5"/>
    <mergeCell ref="BF6:BJ6"/>
    <mergeCell ref="BF7:BJ7"/>
    <mergeCell ref="BF8:BJ8"/>
    <mergeCell ref="BF9:BJ9"/>
    <mergeCell ref="BF10:BJ10"/>
    <mergeCell ref="BL11:BL13"/>
    <mergeCell ref="BI11:BI13"/>
    <mergeCell ref="BJ11:BK11"/>
    <mergeCell ref="BJ12:BJ13"/>
    <mergeCell ref="BK12:BK13"/>
    <mergeCell ref="BH11:BH13"/>
    <mergeCell ref="BE11:BE13"/>
    <mergeCell ref="BF11:BF13"/>
    <mergeCell ref="BG11:BG13"/>
    <mergeCell ref="AY73:AZ73"/>
    <mergeCell ref="BA73:BD73"/>
    <mergeCell ref="BA14:BD14"/>
    <mergeCell ref="B71:AZ71"/>
    <mergeCell ref="B72:AX72"/>
    <mergeCell ref="B73:AX73"/>
    <mergeCell ref="C19:M19"/>
    <mergeCell ref="O19:Y19"/>
    <mergeCell ref="Z19:AJ19"/>
    <mergeCell ref="AK19:AU19"/>
    <mergeCell ref="A1:B4"/>
    <mergeCell ref="AX4:AY4"/>
    <mergeCell ref="AZ4:BE4"/>
    <mergeCell ref="AX3:BJ3"/>
    <mergeCell ref="AX1:BL1"/>
    <mergeCell ref="AX2:BL2"/>
    <mergeCell ref="AX5:AY5"/>
    <mergeCell ref="AX6:AY6"/>
    <mergeCell ref="AZ10:BE10"/>
    <mergeCell ref="AX7:AY7"/>
    <mergeCell ref="AX8:AY8"/>
    <mergeCell ref="AX9:AY9"/>
    <mergeCell ref="AX10:AY10"/>
  </mergeCells>
  <conditionalFormatting sqref="B21:B62">
    <cfRule type="expression" dxfId="0" priority="1" stopIfTrue="1">
      <formula>OR($N21&lt;$AW21,$N21&gt;$AW21)</formula>
    </cfRule>
  </conditionalFormatting>
  <pageMargins left="0.27559055118110237" right="0.27559055118110237" top="3.937007874015748E-2" bottom="0.15748031496062992" header="0" footer="0"/>
  <pageSetup paperSize="9" scale="4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68"/>
  <sheetViews>
    <sheetView topLeftCell="A4" zoomScale="70" zoomScaleNormal="70" workbookViewId="0">
      <selection activeCell="P28" sqref="P28:S28"/>
    </sheetView>
  </sheetViews>
  <sheetFormatPr defaultColWidth="8.7109375" defaultRowHeight="12.75" x14ac:dyDescent="0.2"/>
  <cols>
    <col min="1" max="1" width="2.5703125" style="213" customWidth="1"/>
    <col min="2" max="18" width="5.140625" style="213" customWidth="1"/>
    <col min="19" max="19" width="6.7109375" style="213" customWidth="1"/>
    <col min="20" max="26" width="5.140625" style="213" customWidth="1"/>
    <col min="27" max="27" width="4.140625" style="213" customWidth="1"/>
    <col min="28" max="30" width="5.140625" style="213" customWidth="1"/>
    <col min="31" max="31" width="4.140625" style="213" customWidth="1"/>
    <col min="32" max="16384" width="8.7109375" style="213"/>
  </cols>
  <sheetData>
    <row r="1" spans="2:31" ht="40.5" customHeight="1" x14ac:dyDescent="0.2">
      <c r="B1" s="720"/>
      <c r="C1" s="720"/>
      <c r="D1" s="720"/>
      <c r="E1" s="720"/>
      <c r="F1" s="720"/>
      <c r="G1" s="720"/>
      <c r="H1" s="720"/>
      <c r="I1" s="721" t="s">
        <v>103</v>
      </c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2"/>
    </row>
    <row r="2" spans="2:31" ht="56.25" customHeight="1" x14ac:dyDescent="0.2">
      <c r="B2" s="720"/>
      <c r="C2" s="720"/>
      <c r="D2" s="720"/>
      <c r="E2" s="720"/>
      <c r="F2" s="720"/>
      <c r="G2" s="720"/>
      <c r="H2" s="720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8"/>
    </row>
    <row r="3" spans="2:31" ht="21" x14ac:dyDescent="0.2">
      <c r="B3" s="723" t="str">
        <f>'InterCargo Wykaz'!AX7</f>
        <v>ZEBRZYDOWICE</v>
      </c>
      <c r="C3" s="724"/>
      <c r="D3" s="724"/>
      <c r="E3" s="724"/>
      <c r="F3" s="724"/>
      <c r="G3" s="724"/>
      <c r="H3" s="724"/>
      <c r="I3" s="724"/>
      <c r="J3" s="724"/>
      <c r="K3" s="724"/>
      <c r="L3" s="725">
        <f>'InterCargo Wykaz'!AX6</f>
        <v>44243</v>
      </c>
      <c r="M3" s="724"/>
      <c r="N3" s="724"/>
      <c r="O3" s="724"/>
      <c r="P3" s="724"/>
      <c r="Q3" s="724"/>
      <c r="R3" s="724"/>
      <c r="S3" s="724"/>
      <c r="T3" s="724"/>
      <c r="U3" s="724" t="str">
        <f>'InterCargo Wykaz'!AX10</f>
        <v>rewident</v>
      </c>
      <c r="V3" s="724"/>
      <c r="W3" s="724"/>
      <c r="X3" s="724"/>
      <c r="Y3" s="724"/>
      <c r="Z3" s="724"/>
      <c r="AA3" s="724"/>
      <c r="AB3" s="724"/>
      <c r="AC3" s="724"/>
      <c r="AD3" s="724"/>
      <c r="AE3" s="726"/>
    </row>
    <row r="4" spans="2:31" ht="13.5" thickBot="1" x14ac:dyDescent="0.25">
      <c r="B4" s="727" t="s">
        <v>37</v>
      </c>
      <c r="C4" s="728"/>
      <c r="D4" s="728"/>
      <c r="E4" s="728"/>
      <c r="F4" s="728"/>
      <c r="G4" s="728"/>
      <c r="H4" s="728"/>
      <c r="I4" s="728"/>
      <c r="J4" s="728"/>
      <c r="K4" s="728"/>
      <c r="L4" s="728" t="s">
        <v>38</v>
      </c>
      <c r="M4" s="728"/>
      <c r="N4" s="728"/>
      <c r="O4" s="728"/>
      <c r="P4" s="728"/>
      <c r="Q4" s="728"/>
      <c r="R4" s="728"/>
      <c r="S4" s="728"/>
      <c r="T4" s="728"/>
      <c r="U4" s="728" t="s">
        <v>39</v>
      </c>
      <c r="V4" s="728"/>
      <c r="W4" s="728"/>
      <c r="X4" s="728"/>
      <c r="Y4" s="728"/>
      <c r="Z4" s="728"/>
      <c r="AA4" s="728"/>
      <c r="AB4" s="728"/>
      <c r="AC4" s="728"/>
      <c r="AD4" s="728"/>
      <c r="AE4" s="729"/>
    </row>
    <row r="5" spans="2:31" ht="19.5" thickBot="1" x14ac:dyDescent="0.35">
      <c r="B5" s="522" t="s">
        <v>40</v>
      </c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4"/>
      <c r="P5" s="730">
        <v>1</v>
      </c>
      <c r="Q5" s="731"/>
      <c r="R5" s="731"/>
      <c r="S5" s="732"/>
      <c r="T5" s="730">
        <v>2</v>
      </c>
      <c r="U5" s="731"/>
      <c r="V5" s="731"/>
      <c r="W5" s="732"/>
      <c r="X5" s="730">
        <v>3</v>
      </c>
      <c r="Y5" s="731"/>
      <c r="Z5" s="731"/>
      <c r="AA5" s="732"/>
      <c r="AB5" s="730">
        <v>4</v>
      </c>
      <c r="AC5" s="731"/>
      <c r="AD5" s="731"/>
      <c r="AE5" s="732"/>
    </row>
    <row r="6" spans="2:31" ht="21" x14ac:dyDescent="0.3">
      <c r="B6" s="733" t="s">
        <v>700</v>
      </c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4"/>
      <c r="N6" s="735"/>
      <c r="O6" s="271">
        <v>1</v>
      </c>
      <c r="P6" s="643" t="s">
        <v>41</v>
      </c>
      <c r="Q6" s="644"/>
      <c r="R6" s="644"/>
      <c r="S6" s="645"/>
      <c r="T6" s="643"/>
      <c r="U6" s="644"/>
      <c r="V6" s="644"/>
      <c r="W6" s="645"/>
      <c r="X6" s="643"/>
      <c r="Y6" s="644"/>
      <c r="Z6" s="644"/>
      <c r="AA6" s="645"/>
      <c r="AB6" s="643"/>
      <c r="AC6" s="644"/>
      <c r="AD6" s="644"/>
      <c r="AE6" s="645"/>
    </row>
    <row r="7" spans="2:31" ht="21" x14ac:dyDescent="0.3">
      <c r="B7" s="736" t="s">
        <v>2</v>
      </c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8"/>
      <c r="O7" s="212">
        <v>2</v>
      </c>
      <c r="P7" s="663">
        <f>'InterCargo Wykaz'!AX5</f>
        <v>444146</v>
      </c>
      <c r="Q7" s="664"/>
      <c r="R7" s="664"/>
      <c r="S7" s="665"/>
      <c r="T7" s="663"/>
      <c r="U7" s="664"/>
      <c r="V7" s="664"/>
      <c r="W7" s="665"/>
      <c r="X7" s="663"/>
      <c r="Y7" s="664"/>
      <c r="Z7" s="664"/>
      <c r="AA7" s="665"/>
      <c r="AB7" s="663"/>
      <c r="AC7" s="664"/>
      <c r="AD7" s="664"/>
      <c r="AE7" s="665"/>
    </row>
    <row r="8" spans="2:31" ht="21" x14ac:dyDescent="0.3">
      <c r="B8" s="694" t="s">
        <v>42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6"/>
      <c r="O8" s="212">
        <v>3</v>
      </c>
      <c r="P8" s="697" t="str">
        <f>'InterCargo Wykaz'!AX7</f>
        <v>ZEBRZYDOWICE</v>
      </c>
      <c r="Q8" s="698"/>
      <c r="R8" s="698"/>
      <c r="S8" s="699"/>
      <c r="T8" s="663"/>
      <c r="U8" s="664"/>
      <c r="V8" s="664"/>
      <c r="W8" s="665"/>
      <c r="X8" s="663"/>
      <c r="Y8" s="664"/>
      <c r="Z8" s="664"/>
      <c r="AA8" s="665"/>
      <c r="AB8" s="663"/>
      <c r="AC8" s="664"/>
      <c r="AD8" s="664"/>
      <c r="AE8" s="665"/>
    </row>
    <row r="9" spans="2:31" ht="21.75" thickBot="1" x14ac:dyDescent="0.35">
      <c r="B9" s="703" t="s">
        <v>43</v>
      </c>
      <c r="C9" s="704"/>
      <c r="D9" s="704"/>
      <c r="E9" s="704"/>
      <c r="F9" s="704"/>
      <c r="G9" s="704"/>
      <c r="H9" s="704"/>
      <c r="I9" s="704"/>
      <c r="J9" s="704"/>
      <c r="K9" s="704"/>
      <c r="L9" s="704"/>
      <c r="M9" s="704"/>
      <c r="N9" s="705"/>
      <c r="O9" s="211">
        <v>4</v>
      </c>
      <c r="P9" s="717">
        <f>'InterCargo Wykaz'!AX6</f>
        <v>44243</v>
      </c>
      <c r="Q9" s="718"/>
      <c r="R9" s="718"/>
      <c r="S9" s="312" t="s">
        <v>705</v>
      </c>
      <c r="T9" s="706"/>
      <c r="U9" s="707"/>
      <c r="V9" s="707"/>
      <c r="W9" s="708"/>
      <c r="X9" s="550"/>
      <c r="Y9" s="551"/>
      <c r="Z9" s="551"/>
      <c r="AA9" s="552"/>
      <c r="AB9" s="550"/>
      <c r="AC9" s="551"/>
      <c r="AD9" s="551"/>
      <c r="AE9" s="552"/>
    </row>
    <row r="10" spans="2:31" ht="21" x14ac:dyDescent="0.2">
      <c r="B10" s="651" t="s">
        <v>44</v>
      </c>
      <c r="C10" s="652"/>
      <c r="D10" s="652"/>
      <c r="E10" s="653"/>
      <c r="F10" s="709" t="s">
        <v>45</v>
      </c>
      <c r="G10" s="652"/>
      <c r="H10" s="652"/>
      <c r="I10" s="652"/>
      <c r="J10" s="653"/>
      <c r="K10" s="713" t="s">
        <v>46</v>
      </c>
      <c r="L10" s="714"/>
      <c r="M10" s="714"/>
      <c r="N10" s="715"/>
      <c r="O10" s="272">
        <v>5</v>
      </c>
      <c r="P10" s="716" t="str">
        <f>'InterCargo Wykaz'!B15</f>
        <v>999999999</v>
      </c>
      <c r="Q10" s="644"/>
      <c r="R10" s="644"/>
      <c r="S10" s="645"/>
      <c r="T10" s="716"/>
      <c r="U10" s="644"/>
      <c r="V10" s="644"/>
      <c r="W10" s="645"/>
      <c r="X10" s="643"/>
      <c r="Y10" s="644"/>
      <c r="Z10" s="644"/>
      <c r="AA10" s="645"/>
      <c r="AB10" s="643"/>
      <c r="AC10" s="644"/>
      <c r="AD10" s="644"/>
      <c r="AE10" s="645"/>
    </row>
    <row r="11" spans="2:31" ht="22.5" thickBot="1" x14ac:dyDescent="0.25">
      <c r="B11" s="654"/>
      <c r="C11" s="655"/>
      <c r="D11" s="655"/>
      <c r="E11" s="656"/>
      <c r="F11" s="710"/>
      <c r="G11" s="711"/>
      <c r="H11" s="711"/>
      <c r="I11" s="711"/>
      <c r="J11" s="712"/>
      <c r="K11" s="700" t="s">
        <v>47</v>
      </c>
      <c r="L11" s="701"/>
      <c r="M11" s="701"/>
      <c r="N11" s="702"/>
      <c r="O11" s="273">
        <v>6</v>
      </c>
      <c r="P11" s="688" t="s">
        <v>48</v>
      </c>
      <c r="Q11" s="689"/>
      <c r="R11" s="689"/>
      <c r="S11" s="690"/>
      <c r="T11" s="688"/>
      <c r="U11" s="689"/>
      <c r="V11" s="689"/>
      <c r="W11" s="690"/>
      <c r="X11" s="663"/>
      <c r="Y11" s="664"/>
      <c r="Z11" s="664"/>
      <c r="AA11" s="665"/>
      <c r="AB11" s="663"/>
      <c r="AC11" s="664"/>
      <c r="AD11" s="664"/>
      <c r="AE11" s="665"/>
    </row>
    <row r="12" spans="2:31" ht="22.5" thickBot="1" x14ac:dyDescent="0.25">
      <c r="B12" s="657"/>
      <c r="C12" s="658"/>
      <c r="D12" s="658"/>
      <c r="E12" s="659"/>
      <c r="F12" s="687" t="s">
        <v>49</v>
      </c>
      <c r="G12" s="658"/>
      <c r="H12" s="658"/>
      <c r="I12" s="658"/>
      <c r="J12" s="658"/>
      <c r="K12" s="658"/>
      <c r="L12" s="658"/>
      <c r="M12" s="658"/>
      <c r="N12" s="659"/>
      <c r="O12" s="274">
        <v>7</v>
      </c>
      <c r="P12" s="688" t="s">
        <v>48</v>
      </c>
      <c r="Q12" s="689"/>
      <c r="R12" s="689"/>
      <c r="S12" s="690"/>
      <c r="T12" s="688"/>
      <c r="U12" s="689"/>
      <c r="V12" s="689"/>
      <c r="W12" s="690"/>
      <c r="X12" s="550"/>
      <c r="Y12" s="551"/>
      <c r="Z12" s="551"/>
      <c r="AA12" s="552"/>
      <c r="AB12" s="550"/>
      <c r="AC12" s="551"/>
      <c r="AD12" s="551"/>
      <c r="AE12" s="552"/>
    </row>
    <row r="13" spans="2:31" ht="21" x14ac:dyDescent="0.2">
      <c r="B13" s="651" t="s">
        <v>50</v>
      </c>
      <c r="C13" s="652"/>
      <c r="D13" s="653"/>
      <c r="E13" s="691" t="s">
        <v>51</v>
      </c>
      <c r="F13" s="692"/>
      <c r="G13" s="692"/>
      <c r="H13" s="693"/>
      <c r="I13" s="691" t="s">
        <v>52</v>
      </c>
      <c r="J13" s="692"/>
      <c r="K13" s="692"/>
      <c r="L13" s="693"/>
      <c r="M13" s="275" t="s">
        <v>53</v>
      </c>
      <c r="N13" s="276" t="s">
        <v>54</v>
      </c>
      <c r="O13" s="277">
        <v>8</v>
      </c>
      <c r="P13" s="684">
        <f>'InterCargo Wykaz'!AY73</f>
        <v>22.6</v>
      </c>
      <c r="Q13" s="664"/>
      <c r="R13" s="664"/>
      <c r="S13" s="665"/>
      <c r="T13" s="573"/>
      <c r="U13" s="574"/>
      <c r="V13" s="574"/>
      <c r="W13" s="575"/>
      <c r="X13" s="643"/>
      <c r="Y13" s="644"/>
      <c r="Z13" s="644"/>
      <c r="AA13" s="645"/>
      <c r="AB13" s="643"/>
      <c r="AC13" s="644"/>
      <c r="AD13" s="644"/>
      <c r="AE13" s="645"/>
    </row>
    <row r="14" spans="2:31" ht="21" x14ac:dyDescent="0.2">
      <c r="B14" s="654"/>
      <c r="C14" s="655"/>
      <c r="D14" s="656"/>
      <c r="E14" s="672"/>
      <c r="F14" s="673"/>
      <c r="G14" s="673"/>
      <c r="H14" s="674"/>
      <c r="I14" s="672" t="s">
        <v>55</v>
      </c>
      <c r="J14" s="673"/>
      <c r="K14" s="673"/>
      <c r="L14" s="674"/>
      <c r="M14" s="278" t="s">
        <v>53</v>
      </c>
      <c r="N14" s="279" t="s">
        <v>56</v>
      </c>
      <c r="O14" s="280">
        <v>9</v>
      </c>
      <c r="P14" s="684">
        <f>P13+'INTERC WPIS'!BG15+'INTERC WPIS'!BG16</f>
        <v>142.6</v>
      </c>
      <c r="Q14" s="664"/>
      <c r="R14" s="664"/>
      <c r="S14" s="665"/>
      <c r="T14" s="684"/>
      <c r="U14" s="685"/>
      <c r="V14" s="685"/>
      <c r="W14" s="686"/>
      <c r="X14" s="663"/>
      <c r="Y14" s="664"/>
      <c r="Z14" s="664"/>
      <c r="AA14" s="665"/>
      <c r="AB14" s="663"/>
      <c r="AC14" s="664"/>
      <c r="AD14" s="664"/>
      <c r="AE14" s="665"/>
    </row>
    <row r="15" spans="2:31" ht="21" x14ac:dyDescent="0.2">
      <c r="B15" s="654"/>
      <c r="C15" s="655"/>
      <c r="D15" s="656"/>
      <c r="E15" s="672" t="s">
        <v>57</v>
      </c>
      <c r="F15" s="673"/>
      <c r="G15" s="673"/>
      <c r="H15" s="674"/>
      <c r="I15" s="672" t="s">
        <v>58</v>
      </c>
      <c r="J15" s="673"/>
      <c r="K15" s="673"/>
      <c r="L15" s="674"/>
      <c r="M15" s="278" t="s">
        <v>53</v>
      </c>
      <c r="N15" s="279" t="s">
        <v>59</v>
      </c>
      <c r="O15" s="280">
        <v>10</v>
      </c>
      <c r="P15" s="684">
        <f>P13*P17</f>
        <v>10.848000000000001</v>
      </c>
      <c r="Q15" s="685"/>
      <c r="R15" s="685"/>
      <c r="S15" s="686"/>
      <c r="T15" s="684"/>
      <c r="U15" s="685"/>
      <c r="V15" s="685"/>
      <c r="W15" s="686"/>
      <c r="X15" s="663"/>
      <c r="Y15" s="664"/>
      <c r="Z15" s="664"/>
      <c r="AA15" s="665"/>
      <c r="AB15" s="663"/>
      <c r="AC15" s="664"/>
      <c r="AD15" s="664"/>
      <c r="AE15" s="665"/>
    </row>
    <row r="16" spans="2:31" ht="21" x14ac:dyDescent="0.2">
      <c r="B16" s="654"/>
      <c r="C16" s="655"/>
      <c r="D16" s="656"/>
      <c r="E16" s="672"/>
      <c r="F16" s="673"/>
      <c r="G16" s="673"/>
      <c r="H16" s="674"/>
      <c r="I16" s="672" t="s">
        <v>60</v>
      </c>
      <c r="J16" s="673"/>
      <c r="K16" s="673"/>
      <c r="L16" s="674"/>
      <c r="M16" s="278" t="s">
        <v>53</v>
      </c>
      <c r="N16" s="279" t="s">
        <v>61</v>
      </c>
      <c r="O16" s="280">
        <v>11</v>
      </c>
      <c r="P16" s="684">
        <f>'InterCargo Wykaz'!BH71</f>
        <v>26</v>
      </c>
      <c r="Q16" s="685"/>
      <c r="R16" s="685"/>
      <c r="S16" s="686"/>
      <c r="T16" s="684"/>
      <c r="U16" s="664"/>
      <c r="V16" s="664"/>
      <c r="W16" s="665"/>
      <c r="X16" s="663"/>
      <c r="Y16" s="664"/>
      <c r="Z16" s="664"/>
      <c r="AA16" s="665"/>
      <c r="AB16" s="663"/>
      <c r="AC16" s="664"/>
      <c r="AD16" s="664"/>
      <c r="AE16" s="665"/>
    </row>
    <row r="17" spans="2:31" ht="21" x14ac:dyDescent="0.2">
      <c r="B17" s="654"/>
      <c r="C17" s="655"/>
      <c r="D17" s="656"/>
      <c r="E17" s="666" t="s">
        <v>62</v>
      </c>
      <c r="F17" s="667"/>
      <c r="G17" s="667"/>
      <c r="H17" s="668"/>
      <c r="I17" s="672" t="s">
        <v>63</v>
      </c>
      <c r="J17" s="673"/>
      <c r="K17" s="673"/>
      <c r="L17" s="674"/>
      <c r="M17" s="278" t="s">
        <v>64</v>
      </c>
      <c r="N17" s="279" t="s">
        <v>65</v>
      </c>
      <c r="O17" s="280">
        <v>12</v>
      </c>
      <c r="P17" s="675">
        <v>0.48</v>
      </c>
      <c r="Q17" s="676"/>
      <c r="R17" s="676"/>
      <c r="S17" s="677"/>
      <c r="T17" s="675"/>
      <c r="U17" s="676"/>
      <c r="V17" s="676"/>
      <c r="W17" s="677"/>
      <c r="X17" s="663"/>
      <c r="Y17" s="664"/>
      <c r="Z17" s="664"/>
      <c r="AA17" s="665"/>
      <c r="AB17" s="663"/>
      <c r="AC17" s="664"/>
      <c r="AD17" s="664"/>
      <c r="AE17" s="665"/>
    </row>
    <row r="18" spans="2:31" ht="21.75" thickBot="1" x14ac:dyDescent="0.25">
      <c r="B18" s="657"/>
      <c r="C18" s="658"/>
      <c r="D18" s="659"/>
      <c r="E18" s="669"/>
      <c r="F18" s="670"/>
      <c r="G18" s="670"/>
      <c r="H18" s="671"/>
      <c r="I18" s="678" t="s">
        <v>66</v>
      </c>
      <c r="J18" s="679"/>
      <c r="K18" s="679"/>
      <c r="L18" s="680"/>
      <c r="M18" s="281" t="s">
        <v>64</v>
      </c>
      <c r="N18" s="282" t="s">
        <v>67</v>
      </c>
      <c r="O18" s="283">
        <v>13</v>
      </c>
      <c r="P18" s="681">
        <f>P16/P13</f>
        <v>1.1504424778761062</v>
      </c>
      <c r="Q18" s="682"/>
      <c r="R18" s="682"/>
      <c r="S18" s="683"/>
      <c r="T18" s="681"/>
      <c r="U18" s="682"/>
      <c r="V18" s="682"/>
      <c r="W18" s="683"/>
      <c r="X18" s="550"/>
      <c r="Y18" s="551"/>
      <c r="Z18" s="551"/>
      <c r="AA18" s="552"/>
      <c r="AB18" s="550"/>
      <c r="AC18" s="551"/>
      <c r="AD18" s="551"/>
      <c r="AE18" s="552"/>
    </row>
    <row r="19" spans="2:31" ht="21" x14ac:dyDescent="0.2">
      <c r="B19" s="635" t="s">
        <v>68</v>
      </c>
      <c r="C19" s="636"/>
      <c r="D19" s="636"/>
      <c r="E19" s="636"/>
      <c r="F19" s="636"/>
      <c r="G19" s="636"/>
      <c r="H19" s="637"/>
      <c r="I19" s="641" t="s">
        <v>69</v>
      </c>
      <c r="J19" s="641"/>
      <c r="K19" s="641"/>
      <c r="L19" s="641"/>
      <c r="M19" s="642"/>
      <c r="N19" s="275" t="s">
        <v>70</v>
      </c>
      <c r="O19" s="272">
        <v>14</v>
      </c>
      <c r="P19" s="643">
        <v>0.48</v>
      </c>
      <c r="Q19" s="644"/>
      <c r="R19" s="644"/>
      <c r="S19" s="645"/>
      <c r="T19" s="643"/>
      <c r="U19" s="644"/>
      <c r="V19" s="644"/>
      <c r="W19" s="645"/>
      <c r="X19" s="644"/>
      <c r="Y19" s="644"/>
      <c r="Z19" s="644"/>
      <c r="AA19" s="645"/>
      <c r="AB19" s="643"/>
      <c r="AC19" s="644"/>
      <c r="AD19" s="644"/>
      <c r="AE19" s="645"/>
    </row>
    <row r="20" spans="2:31" ht="22.5" thickBot="1" x14ac:dyDescent="0.25">
      <c r="B20" s="638"/>
      <c r="C20" s="639"/>
      <c r="D20" s="639"/>
      <c r="E20" s="639"/>
      <c r="F20" s="639"/>
      <c r="G20" s="639"/>
      <c r="H20" s="640"/>
      <c r="I20" s="646" t="s">
        <v>71</v>
      </c>
      <c r="J20" s="646"/>
      <c r="K20" s="646"/>
      <c r="L20" s="646"/>
      <c r="M20" s="647"/>
      <c r="N20" s="284" t="s">
        <v>70</v>
      </c>
      <c r="O20" s="285">
        <v>15</v>
      </c>
      <c r="P20" s="648" t="str">
        <f>$P$29</f>
        <v>¾</v>
      </c>
      <c r="Q20" s="649"/>
      <c r="R20" s="649"/>
      <c r="S20" s="650"/>
      <c r="T20" s="648"/>
      <c r="U20" s="649"/>
      <c r="V20" s="649"/>
      <c r="W20" s="650"/>
      <c r="X20" s="660"/>
      <c r="Y20" s="660"/>
      <c r="Z20" s="660"/>
      <c r="AA20" s="661"/>
      <c r="AB20" s="662"/>
      <c r="AC20" s="660"/>
      <c r="AD20" s="660"/>
      <c r="AE20" s="661"/>
    </row>
    <row r="21" spans="2:31" ht="21.75" x14ac:dyDescent="0.2">
      <c r="B21" s="602" t="s">
        <v>72</v>
      </c>
      <c r="C21" s="603"/>
      <c r="D21" s="604"/>
      <c r="E21" s="611" t="s">
        <v>73</v>
      </c>
      <c r="F21" s="612"/>
      <c r="G21" s="612"/>
      <c r="H21" s="612"/>
      <c r="I21" s="612"/>
      <c r="J21" s="612"/>
      <c r="K21" s="612"/>
      <c r="L21" s="612"/>
      <c r="M21" s="612"/>
      <c r="N21" s="613"/>
      <c r="O21" s="286">
        <v>16</v>
      </c>
      <c r="P21" s="614" t="s">
        <v>104</v>
      </c>
      <c r="Q21" s="615"/>
      <c r="R21" s="615"/>
      <c r="S21" s="616"/>
      <c r="T21" s="617"/>
      <c r="U21" s="618"/>
      <c r="V21" s="618"/>
      <c r="W21" s="619"/>
      <c r="X21" s="620"/>
      <c r="Y21" s="620"/>
      <c r="Z21" s="620"/>
      <c r="AA21" s="621"/>
      <c r="AB21" s="622"/>
      <c r="AC21" s="620"/>
      <c r="AD21" s="620"/>
      <c r="AE21" s="621"/>
    </row>
    <row r="22" spans="2:31" ht="21.75" x14ac:dyDescent="0.2">
      <c r="B22" s="605"/>
      <c r="C22" s="606"/>
      <c r="D22" s="607"/>
      <c r="E22" s="623" t="s">
        <v>74</v>
      </c>
      <c r="F22" s="624"/>
      <c r="G22" s="624"/>
      <c r="H22" s="624"/>
      <c r="I22" s="624"/>
      <c r="J22" s="624"/>
      <c r="K22" s="624"/>
      <c r="L22" s="624"/>
      <c r="M22" s="624"/>
      <c r="N22" s="625"/>
      <c r="O22" s="287">
        <v>17</v>
      </c>
      <c r="P22" s="626" t="s">
        <v>104</v>
      </c>
      <c r="Q22" s="627"/>
      <c r="R22" s="627"/>
      <c r="S22" s="628"/>
      <c r="T22" s="629"/>
      <c r="U22" s="630"/>
      <c r="V22" s="630"/>
      <c r="W22" s="631"/>
      <c r="X22" s="297"/>
      <c r="Y22" s="297"/>
      <c r="Z22" s="297"/>
      <c r="AA22" s="298"/>
      <c r="AB22" s="299"/>
      <c r="AC22" s="297"/>
      <c r="AD22" s="297"/>
      <c r="AE22" s="298"/>
    </row>
    <row r="23" spans="2:31" ht="21.75" x14ac:dyDescent="0.2">
      <c r="B23" s="605"/>
      <c r="C23" s="606"/>
      <c r="D23" s="607"/>
      <c r="E23" s="623" t="s">
        <v>75</v>
      </c>
      <c r="F23" s="624"/>
      <c r="G23" s="624"/>
      <c r="H23" s="624"/>
      <c r="I23" s="624"/>
      <c r="J23" s="624"/>
      <c r="K23" s="624"/>
      <c r="L23" s="624"/>
      <c r="M23" s="624"/>
      <c r="N23" s="625"/>
      <c r="O23" s="287">
        <v>18</v>
      </c>
      <c r="P23" s="626" t="s">
        <v>104</v>
      </c>
      <c r="Q23" s="627"/>
      <c r="R23" s="627"/>
      <c r="S23" s="628"/>
      <c r="T23" s="629"/>
      <c r="U23" s="630"/>
      <c r="V23" s="630"/>
      <c r="W23" s="631"/>
      <c r="X23" s="297"/>
      <c r="Y23" s="297"/>
      <c r="Z23" s="297"/>
      <c r="AA23" s="298"/>
      <c r="AB23" s="299"/>
      <c r="AC23" s="297"/>
      <c r="AD23" s="297"/>
      <c r="AE23" s="298"/>
    </row>
    <row r="24" spans="2:31" ht="22.5" thickBot="1" x14ac:dyDescent="0.25">
      <c r="B24" s="608"/>
      <c r="C24" s="609"/>
      <c r="D24" s="610"/>
      <c r="E24" s="632" t="s">
        <v>76</v>
      </c>
      <c r="F24" s="633"/>
      <c r="G24" s="633"/>
      <c r="H24" s="633"/>
      <c r="I24" s="633"/>
      <c r="J24" s="633"/>
      <c r="K24" s="633"/>
      <c r="L24" s="633"/>
      <c r="M24" s="633"/>
      <c r="N24" s="634"/>
      <c r="O24" s="288">
        <v>19</v>
      </c>
      <c r="P24" s="626" t="s">
        <v>104</v>
      </c>
      <c r="Q24" s="627"/>
      <c r="R24" s="627"/>
      <c r="S24" s="628"/>
      <c r="T24" s="629"/>
      <c r="U24" s="630"/>
      <c r="V24" s="630"/>
      <c r="W24" s="631"/>
      <c r="X24" s="627"/>
      <c r="Y24" s="627"/>
      <c r="Z24" s="627"/>
      <c r="AA24" s="628"/>
      <c r="AB24" s="626"/>
      <c r="AC24" s="627"/>
      <c r="AD24" s="627"/>
      <c r="AE24" s="628"/>
    </row>
    <row r="25" spans="2:31" ht="21" x14ac:dyDescent="0.2">
      <c r="B25" s="560" t="s">
        <v>77</v>
      </c>
      <c r="C25" s="561"/>
      <c r="D25" s="561"/>
      <c r="E25" s="561"/>
      <c r="F25" s="561"/>
      <c r="G25" s="561"/>
      <c r="H25" s="561"/>
      <c r="I25" s="485" t="s">
        <v>78</v>
      </c>
      <c r="J25" s="486"/>
      <c r="K25" s="486"/>
      <c r="L25" s="486"/>
      <c r="M25" s="566"/>
      <c r="N25" s="289">
        <v>1</v>
      </c>
      <c r="O25" s="568">
        <v>20</v>
      </c>
      <c r="P25" s="570" t="str">
        <f>'InterCargo Wykaz'!B21</f>
        <v>315659537064</v>
      </c>
      <c r="Q25" s="571"/>
      <c r="R25" s="571"/>
      <c r="S25" s="572"/>
      <c r="T25" s="573"/>
      <c r="U25" s="574"/>
      <c r="V25" s="574"/>
      <c r="W25" s="575"/>
      <c r="X25" s="573"/>
      <c r="Y25" s="574"/>
      <c r="Z25" s="574"/>
      <c r="AA25" s="575"/>
      <c r="AB25" s="576"/>
      <c r="AC25" s="576"/>
      <c r="AD25" s="576"/>
      <c r="AE25" s="577"/>
    </row>
    <row r="26" spans="2:31" ht="21.75" thickBot="1" x14ac:dyDescent="0.25">
      <c r="B26" s="562"/>
      <c r="C26" s="563"/>
      <c r="D26" s="563"/>
      <c r="E26" s="563"/>
      <c r="F26" s="563"/>
      <c r="G26" s="563"/>
      <c r="H26" s="563"/>
      <c r="I26" s="514"/>
      <c r="J26" s="567"/>
      <c r="K26" s="567"/>
      <c r="L26" s="567"/>
      <c r="M26" s="515"/>
      <c r="N26" s="290">
        <v>2</v>
      </c>
      <c r="O26" s="569"/>
      <c r="P26" s="578" t="str">
        <f>'InterCargo Wykaz'!B22</f>
        <v xml:space="preserve"> </v>
      </c>
      <c r="Q26" s="579"/>
      <c r="R26" s="579"/>
      <c r="S26" s="580"/>
      <c r="T26" s="581"/>
      <c r="U26" s="582"/>
      <c r="V26" s="582"/>
      <c r="W26" s="583"/>
      <c r="X26" s="584"/>
      <c r="Y26" s="585"/>
      <c r="Z26" s="585"/>
      <c r="AA26" s="586"/>
      <c r="AB26" s="587"/>
      <c r="AC26" s="587"/>
      <c r="AD26" s="587"/>
      <c r="AE26" s="588"/>
    </row>
    <row r="27" spans="2:31" ht="21" x14ac:dyDescent="0.2">
      <c r="B27" s="562"/>
      <c r="C27" s="563"/>
      <c r="D27" s="563"/>
      <c r="E27" s="563"/>
      <c r="F27" s="563"/>
      <c r="G27" s="563"/>
      <c r="H27" s="563"/>
      <c r="I27" s="589" t="s">
        <v>79</v>
      </c>
      <c r="J27" s="590"/>
      <c r="K27" s="590"/>
      <c r="L27" s="590"/>
      <c r="M27" s="591"/>
      <c r="N27" s="291">
        <v>2</v>
      </c>
      <c r="O27" s="592">
        <v>21</v>
      </c>
      <c r="P27" s="593" t="str">
        <f>'R7'!C59</f>
        <v xml:space="preserve"> </v>
      </c>
      <c r="Q27" s="594"/>
      <c r="R27" s="594"/>
      <c r="S27" s="595"/>
      <c r="T27" s="573"/>
      <c r="U27" s="574"/>
      <c r="V27" s="574"/>
      <c r="W27" s="575"/>
      <c r="X27" s="300"/>
      <c r="Y27" s="300"/>
      <c r="Z27" s="300"/>
      <c r="AA27" s="301"/>
      <c r="AB27" s="596"/>
      <c r="AC27" s="597"/>
      <c r="AD27" s="597"/>
      <c r="AE27" s="598"/>
    </row>
    <row r="28" spans="2:31" ht="21.75" thickBot="1" x14ac:dyDescent="0.25">
      <c r="B28" s="564"/>
      <c r="C28" s="565"/>
      <c r="D28" s="565"/>
      <c r="E28" s="565"/>
      <c r="F28" s="565"/>
      <c r="G28" s="565"/>
      <c r="H28" s="565"/>
      <c r="I28" s="514"/>
      <c r="J28" s="567"/>
      <c r="K28" s="567"/>
      <c r="L28" s="567"/>
      <c r="M28" s="515"/>
      <c r="N28" s="282">
        <v>1</v>
      </c>
      <c r="O28" s="569"/>
      <c r="P28" s="599" t="str">
        <f>'R7'!C60</f>
        <v xml:space="preserve"> </v>
      </c>
      <c r="Q28" s="600"/>
      <c r="R28" s="600"/>
      <c r="S28" s="601"/>
      <c r="T28" s="581"/>
      <c r="U28" s="582"/>
      <c r="V28" s="582"/>
      <c r="W28" s="583"/>
      <c r="X28" s="302"/>
      <c r="Y28" s="302"/>
      <c r="Z28" s="302"/>
      <c r="AA28" s="303"/>
      <c r="AB28" s="550"/>
      <c r="AC28" s="551"/>
      <c r="AD28" s="551"/>
      <c r="AE28" s="552"/>
    </row>
    <row r="29" spans="2:31" ht="16.5" thickBot="1" x14ac:dyDescent="0.3">
      <c r="B29" s="553" t="s">
        <v>80</v>
      </c>
      <c r="C29" s="554"/>
      <c r="D29" s="554"/>
      <c r="E29" s="554"/>
      <c r="F29" s="554"/>
      <c r="G29" s="554"/>
      <c r="H29" s="554"/>
      <c r="I29" s="554"/>
      <c r="J29" s="554"/>
      <c r="K29" s="554"/>
      <c r="L29" s="554"/>
      <c r="M29" s="554"/>
      <c r="N29" s="555"/>
      <c r="O29" s="292">
        <v>22</v>
      </c>
      <c r="P29" s="556" t="s">
        <v>48</v>
      </c>
      <c r="Q29" s="557"/>
      <c r="R29" s="557"/>
      <c r="S29" s="558"/>
      <c r="T29" s="559"/>
      <c r="U29" s="557"/>
      <c r="V29" s="557"/>
      <c r="W29" s="558"/>
      <c r="X29" s="557"/>
      <c r="Y29" s="557"/>
      <c r="Z29" s="557"/>
      <c r="AA29" s="558"/>
      <c r="AB29" s="559"/>
      <c r="AC29" s="557"/>
      <c r="AD29" s="557"/>
      <c r="AE29" s="558"/>
    </row>
    <row r="30" spans="2:31" ht="13.5" thickBot="1" x14ac:dyDescent="0.25">
      <c r="B30" s="542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4"/>
    </row>
    <row r="31" spans="2:31" ht="19.5" thickBot="1" x14ac:dyDescent="0.35">
      <c r="B31" s="522" t="s">
        <v>81</v>
      </c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 s="523"/>
      <c r="X31" s="523"/>
      <c r="Y31" s="523"/>
      <c r="Z31" s="523"/>
      <c r="AA31" s="523"/>
      <c r="AB31" s="523"/>
      <c r="AC31" s="523"/>
      <c r="AD31" s="523"/>
      <c r="AE31" s="524"/>
    </row>
    <row r="32" spans="2:31" ht="19.5" thickBot="1" x14ac:dyDescent="0.35">
      <c r="B32" s="545">
        <v>1</v>
      </c>
      <c r="C32" s="521"/>
      <c r="D32" s="546" t="s">
        <v>82</v>
      </c>
      <c r="E32" s="547"/>
      <c r="F32" s="548" t="s">
        <v>83</v>
      </c>
      <c r="G32" s="549"/>
      <c r="H32" s="549"/>
      <c r="I32" s="549"/>
      <c r="J32" s="549"/>
      <c r="K32" s="549"/>
      <c r="L32" s="549"/>
      <c r="M32" s="549"/>
      <c r="N32" s="523" t="str">
        <f>P8</f>
        <v>ZEBRZYDOWICE</v>
      </c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4"/>
    </row>
    <row r="33" spans="2:32" s="13" customFormat="1" ht="16.5" thickBot="1" x14ac:dyDescent="0.3">
      <c r="B33" s="9">
        <v>1</v>
      </c>
      <c r="C33" s="10">
        <v>2</v>
      </c>
      <c r="D33" s="10">
        <v>3</v>
      </c>
      <c r="E33" s="10">
        <v>4</v>
      </c>
      <c r="F33" s="10">
        <v>5</v>
      </c>
      <c r="G33" s="10">
        <v>6</v>
      </c>
      <c r="H33" s="10">
        <v>7</v>
      </c>
      <c r="I33" s="11">
        <v>8</v>
      </c>
      <c r="J33" s="10">
        <v>9</v>
      </c>
      <c r="K33" s="10">
        <v>10</v>
      </c>
      <c r="L33" s="10">
        <v>11</v>
      </c>
      <c r="M33" s="10">
        <v>12</v>
      </c>
      <c r="N33" s="10">
        <v>13</v>
      </c>
      <c r="O33" s="10">
        <v>14</v>
      </c>
      <c r="P33" s="10">
        <v>15</v>
      </c>
      <c r="Q33" s="10">
        <v>16</v>
      </c>
      <c r="R33" s="10">
        <v>17</v>
      </c>
      <c r="S33" s="10">
        <v>18</v>
      </c>
      <c r="T33" s="10">
        <v>19</v>
      </c>
      <c r="U33" s="10">
        <v>20</v>
      </c>
      <c r="V33" s="10">
        <v>21</v>
      </c>
      <c r="W33" s="10">
        <v>22</v>
      </c>
      <c r="X33" s="10">
        <v>23</v>
      </c>
      <c r="Y33" s="10">
        <v>24</v>
      </c>
      <c r="Z33" s="10">
        <v>25</v>
      </c>
      <c r="AA33" s="10">
        <v>26</v>
      </c>
      <c r="AB33" s="10">
        <v>27</v>
      </c>
      <c r="AC33" s="10">
        <v>28</v>
      </c>
      <c r="AD33" s="10">
        <v>29</v>
      </c>
      <c r="AE33" s="12">
        <v>30</v>
      </c>
    </row>
    <row r="34" spans="2:32" s="13" customFormat="1" ht="17.25" thickTop="1" thickBot="1" x14ac:dyDescent="0.3">
      <c r="B34" s="14">
        <v>31</v>
      </c>
      <c r="C34" s="11">
        <v>32</v>
      </c>
      <c r="D34" s="11">
        <v>33</v>
      </c>
      <c r="E34" s="11">
        <v>34</v>
      </c>
      <c r="F34" s="11">
        <v>35</v>
      </c>
      <c r="G34" s="11">
        <v>36</v>
      </c>
      <c r="H34" s="11">
        <v>37</v>
      </c>
      <c r="I34" s="11">
        <v>38</v>
      </c>
      <c r="J34" s="11">
        <v>39</v>
      </c>
      <c r="K34" s="11">
        <v>40</v>
      </c>
      <c r="L34" s="11">
        <v>41</v>
      </c>
      <c r="M34" s="11">
        <v>42</v>
      </c>
      <c r="N34" s="11">
        <v>43</v>
      </c>
      <c r="O34" s="11">
        <v>44</v>
      </c>
      <c r="P34" s="11">
        <v>45</v>
      </c>
      <c r="Q34" s="11">
        <v>46</v>
      </c>
      <c r="R34" s="11">
        <v>47</v>
      </c>
      <c r="S34" s="11">
        <v>48</v>
      </c>
      <c r="T34" s="11">
        <v>49</v>
      </c>
      <c r="U34" s="11">
        <v>50</v>
      </c>
      <c r="V34" s="11">
        <v>51</v>
      </c>
      <c r="W34" s="11">
        <v>52</v>
      </c>
      <c r="X34" s="11">
        <v>53</v>
      </c>
      <c r="Y34" s="11">
        <v>54</v>
      </c>
      <c r="Z34" s="11">
        <v>55</v>
      </c>
      <c r="AA34" s="11">
        <v>56</v>
      </c>
      <c r="AB34" s="11">
        <v>57</v>
      </c>
      <c r="AC34" s="11">
        <v>58</v>
      </c>
      <c r="AD34" s="203">
        <v>59</v>
      </c>
      <c r="AE34" s="15">
        <v>60</v>
      </c>
    </row>
    <row r="35" spans="2:32" s="13" customFormat="1" ht="20.25" thickTop="1" thickBot="1" x14ac:dyDescent="0.3">
      <c r="B35" s="514">
        <v>2</v>
      </c>
      <c r="C35" s="515"/>
      <c r="D35" s="516" t="s">
        <v>82</v>
      </c>
      <c r="E35" s="517"/>
      <c r="F35" s="518" t="s">
        <v>84</v>
      </c>
      <c r="G35" s="519"/>
      <c r="H35" s="519"/>
      <c r="I35" s="519"/>
      <c r="J35" s="519"/>
      <c r="K35" s="519"/>
      <c r="L35" s="519"/>
      <c r="M35" s="519"/>
      <c r="N35" s="540"/>
      <c r="O35" s="540"/>
      <c r="P35" s="540"/>
      <c r="Q35" s="540"/>
      <c r="R35" s="540"/>
      <c r="S35" s="540"/>
      <c r="T35" s="540"/>
      <c r="U35" s="540"/>
      <c r="V35" s="540"/>
      <c r="W35" s="540"/>
      <c r="X35" s="540"/>
      <c r="Y35" s="540"/>
      <c r="Z35" s="540"/>
      <c r="AA35" s="540"/>
      <c r="AB35" s="540"/>
      <c r="AC35" s="541"/>
      <c r="AD35" s="520" t="s">
        <v>85</v>
      </c>
      <c r="AE35" s="521"/>
    </row>
    <row r="36" spans="2:32" s="13" customFormat="1" ht="16.5" thickBot="1" x14ac:dyDescent="0.3">
      <c r="B36" s="9">
        <v>1</v>
      </c>
      <c r="C36" s="10">
        <v>2</v>
      </c>
      <c r="D36" s="10">
        <v>3</v>
      </c>
      <c r="E36" s="10">
        <v>4</v>
      </c>
      <c r="F36" s="10">
        <v>5</v>
      </c>
      <c r="G36" s="10">
        <v>6</v>
      </c>
      <c r="H36" s="10">
        <v>7</v>
      </c>
      <c r="I36" s="11">
        <v>5</v>
      </c>
      <c r="J36" s="10">
        <v>9</v>
      </c>
      <c r="K36" s="10">
        <v>10</v>
      </c>
      <c r="L36" s="10">
        <v>11</v>
      </c>
      <c r="M36" s="10">
        <v>12</v>
      </c>
      <c r="N36" s="10">
        <v>13</v>
      </c>
      <c r="O36" s="10">
        <v>14</v>
      </c>
      <c r="P36" s="10">
        <v>15</v>
      </c>
      <c r="Q36" s="10">
        <v>16</v>
      </c>
      <c r="R36" s="10">
        <v>17</v>
      </c>
      <c r="S36" s="10">
        <v>18</v>
      </c>
      <c r="T36" s="10">
        <v>19</v>
      </c>
      <c r="U36" s="10">
        <v>20</v>
      </c>
      <c r="V36" s="10">
        <v>21</v>
      </c>
      <c r="W36" s="10">
        <v>22</v>
      </c>
      <c r="X36" s="10">
        <v>23</v>
      </c>
      <c r="Y36" s="10">
        <v>24</v>
      </c>
      <c r="Z36" s="10">
        <v>25</v>
      </c>
      <c r="AA36" s="10">
        <v>26</v>
      </c>
      <c r="AB36" s="10">
        <v>27</v>
      </c>
      <c r="AC36" s="10">
        <v>28</v>
      </c>
      <c r="AD36" s="10">
        <v>29</v>
      </c>
      <c r="AE36" s="12">
        <v>30</v>
      </c>
    </row>
    <row r="37" spans="2:32" s="13" customFormat="1" ht="17.25" thickTop="1" thickBot="1" x14ac:dyDescent="0.3">
      <c r="B37" s="14">
        <v>31</v>
      </c>
      <c r="C37" s="11">
        <v>32</v>
      </c>
      <c r="D37" s="11">
        <v>33</v>
      </c>
      <c r="E37" s="11">
        <v>34</v>
      </c>
      <c r="F37" s="11">
        <v>35</v>
      </c>
      <c r="G37" s="11">
        <v>36</v>
      </c>
      <c r="H37" s="11">
        <v>37</v>
      </c>
      <c r="I37" s="11">
        <v>38</v>
      </c>
      <c r="J37" s="11">
        <v>39</v>
      </c>
      <c r="K37" s="11">
        <v>40</v>
      </c>
      <c r="L37" s="11">
        <v>41</v>
      </c>
      <c r="M37" s="11">
        <v>42</v>
      </c>
      <c r="N37" s="11">
        <v>43</v>
      </c>
      <c r="O37" s="11">
        <v>44</v>
      </c>
      <c r="P37" s="11">
        <v>45</v>
      </c>
      <c r="Q37" s="11">
        <v>46</v>
      </c>
      <c r="R37" s="11">
        <v>47</v>
      </c>
      <c r="S37" s="11">
        <v>48</v>
      </c>
      <c r="T37" s="11">
        <v>49</v>
      </c>
      <c r="U37" s="11">
        <v>50</v>
      </c>
      <c r="V37" s="11">
        <v>51</v>
      </c>
      <c r="W37" s="11">
        <v>52</v>
      </c>
      <c r="X37" s="11">
        <v>53</v>
      </c>
      <c r="Y37" s="11">
        <v>54</v>
      </c>
      <c r="Z37" s="11">
        <v>55</v>
      </c>
      <c r="AA37" s="11">
        <v>56</v>
      </c>
      <c r="AB37" s="11">
        <v>57</v>
      </c>
      <c r="AC37" s="11">
        <v>58</v>
      </c>
      <c r="AD37" s="203">
        <v>59</v>
      </c>
      <c r="AE37" s="15">
        <v>60</v>
      </c>
    </row>
    <row r="38" spans="2:32" s="13" customFormat="1" ht="17.25" thickTop="1" thickBot="1" x14ac:dyDescent="0.3">
      <c r="B38" s="514">
        <v>3</v>
      </c>
      <c r="C38" s="515"/>
      <c r="D38" s="516" t="s">
        <v>82</v>
      </c>
      <c r="E38" s="517"/>
      <c r="F38" s="518" t="s">
        <v>84</v>
      </c>
      <c r="G38" s="519"/>
      <c r="H38" s="519"/>
      <c r="I38" s="519"/>
      <c r="J38" s="519"/>
      <c r="K38" s="519"/>
      <c r="L38" s="519"/>
      <c r="M38" s="519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520" t="s">
        <v>85</v>
      </c>
      <c r="AE38" s="521"/>
    </row>
    <row r="39" spans="2:32" s="13" customFormat="1" ht="15.75" x14ac:dyDescent="0.25">
      <c r="B39" s="16">
        <v>1</v>
      </c>
      <c r="C39" s="17">
        <v>2</v>
      </c>
      <c r="D39" s="17">
        <v>3</v>
      </c>
      <c r="E39" s="17">
        <v>4</v>
      </c>
      <c r="F39" s="17">
        <v>5</v>
      </c>
      <c r="G39" s="17">
        <v>6</v>
      </c>
      <c r="H39" s="17">
        <v>7</v>
      </c>
      <c r="I39" s="17">
        <v>8</v>
      </c>
      <c r="J39" s="17">
        <v>9</v>
      </c>
      <c r="K39" s="17">
        <v>10</v>
      </c>
      <c r="L39" s="17">
        <v>11</v>
      </c>
      <c r="M39" s="17">
        <v>12</v>
      </c>
      <c r="N39" s="17">
        <v>13</v>
      </c>
      <c r="O39" s="17">
        <v>14</v>
      </c>
      <c r="P39" s="17">
        <v>15</v>
      </c>
      <c r="Q39" s="17">
        <v>16</v>
      </c>
      <c r="R39" s="17">
        <v>17</v>
      </c>
      <c r="S39" s="17">
        <v>18</v>
      </c>
      <c r="T39" s="17">
        <v>19</v>
      </c>
      <c r="U39" s="17">
        <v>20</v>
      </c>
      <c r="V39" s="17">
        <v>21</v>
      </c>
      <c r="W39" s="17">
        <v>22</v>
      </c>
      <c r="X39" s="17">
        <v>23</v>
      </c>
      <c r="Y39" s="17">
        <v>24</v>
      </c>
      <c r="Z39" s="17">
        <v>25</v>
      </c>
      <c r="AA39" s="17">
        <v>26</v>
      </c>
      <c r="AB39" s="17">
        <v>27</v>
      </c>
      <c r="AC39" s="17">
        <v>28</v>
      </c>
      <c r="AD39" s="17">
        <v>29</v>
      </c>
      <c r="AE39" s="18">
        <v>30</v>
      </c>
    </row>
    <row r="40" spans="2:32" s="13" customFormat="1" ht="16.5" thickBot="1" x14ac:dyDescent="0.3">
      <c r="B40" s="19">
        <v>31</v>
      </c>
      <c r="C40" s="20">
        <v>32</v>
      </c>
      <c r="D40" s="20">
        <v>33</v>
      </c>
      <c r="E40" s="20">
        <v>34</v>
      </c>
      <c r="F40" s="20">
        <v>35</v>
      </c>
      <c r="G40" s="20">
        <v>36</v>
      </c>
      <c r="H40" s="20">
        <v>37</v>
      </c>
      <c r="I40" s="20">
        <v>38</v>
      </c>
      <c r="J40" s="20">
        <v>39</v>
      </c>
      <c r="K40" s="20">
        <v>40</v>
      </c>
      <c r="L40" s="20">
        <v>41</v>
      </c>
      <c r="M40" s="20">
        <v>42</v>
      </c>
      <c r="N40" s="20">
        <v>43</v>
      </c>
      <c r="O40" s="20">
        <v>44</v>
      </c>
      <c r="P40" s="20">
        <v>45</v>
      </c>
      <c r="Q40" s="20">
        <v>46</v>
      </c>
      <c r="R40" s="20">
        <v>47</v>
      </c>
      <c r="S40" s="20">
        <v>48</v>
      </c>
      <c r="T40" s="20">
        <v>49</v>
      </c>
      <c r="U40" s="20">
        <v>50</v>
      </c>
      <c r="V40" s="20">
        <v>51</v>
      </c>
      <c r="W40" s="20">
        <v>52</v>
      </c>
      <c r="X40" s="20">
        <v>53</v>
      </c>
      <c r="Y40" s="20">
        <v>54</v>
      </c>
      <c r="Z40" s="20">
        <v>55</v>
      </c>
      <c r="AA40" s="20">
        <v>56</v>
      </c>
      <c r="AB40" s="20">
        <v>57</v>
      </c>
      <c r="AC40" s="20">
        <v>58</v>
      </c>
      <c r="AD40" s="7">
        <v>59</v>
      </c>
      <c r="AE40" s="21">
        <v>60</v>
      </c>
    </row>
    <row r="41" spans="2:32" s="13" customFormat="1" ht="17.25" thickTop="1" thickBot="1" x14ac:dyDescent="0.3">
      <c r="B41" s="514">
        <v>4</v>
      </c>
      <c r="C41" s="515"/>
      <c r="D41" s="516" t="s">
        <v>82</v>
      </c>
      <c r="E41" s="517"/>
      <c r="F41" s="518" t="s">
        <v>84</v>
      </c>
      <c r="G41" s="519"/>
      <c r="H41" s="519"/>
      <c r="I41" s="519"/>
      <c r="J41" s="519"/>
      <c r="K41" s="519"/>
      <c r="L41" s="519"/>
      <c r="M41" s="519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520" t="s">
        <v>85</v>
      </c>
      <c r="AE41" s="521"/>
    </row>
    <row r="42" spans="2:32" s="13" customFormat="1" ht="15.75" x14ac:dyDescent="0.25">
      <c r="B42" s="16">
        <v>1</v>
      </c>
      <c r="C42" s="17">
        <v>2</v>
      </c>
      <c r="D42" s="17">
        <v>3</v>
      </c>
      <c r="E42" s="17">
        <v>4</v>
      </c>
      <c r="F42" s="17">
        <v>5</v>
      </c>
      <c r="G42" s="17">
        <v>6</v>
      </c>
      <c r="H42" s="17">
        <v>7</v>
      </c>
      <c r="I42" s="17">
        <v>8</v>
      </c>
      <c r="J42" s="17">
        <v>9</v>
      </c>
      <c r="K42" s="17">
        <v>10</v>
      </c>
      <c r="L42" s="17">
        <v>11</v>
      </c>
      <c r="M42" s="17">
        <v>12</v>
      </c>
      <c r="N42" s="17">
        <v>13</v>
      </c>
      <c r="O42" s="17">
        <v>14</v>
      </c>
      <c r="P42" s="17">
        <v>15</v>
      </c>
      <c r="Q42" s="17">
        <v>16</v>
      </c>
      <c r="R42" s="17">
        <v>17</v>
      </c>
      <c r="S42" s="17">
        <v>18</v>
      </c>
      <c r="T42" s="17">
        <v>19</v>
      </c>
      <c r="U42" s="17">
        <v>20</v>
      </c>
      <c r="V42" s="17">
        <v>21</v>
      </c>
      <c r="W42" s="17">
        <v>22</v>
      </c>
      <c r="X42" s="17">
        <v>23</v>
      </c>
      <c r="Y42" s="17">
        <v>24</v>
      </c>
      <c r="Z42" s="17">
        <v>25</v>
      </c>
      <c r="AA42" s="17">
        <v>26</v>
      </c>
      <c r="AB42" s="17">
        <v>27</v>
      </c>
      <c r="AC42" s="17">
        <v>28</v>
      </c>
      <c r="AD42" s="17">
        <v>29</v>
      </c>
      <c r="AE42" s="18">
        <v>30</v>
      </c>
    </row>
    <row r="43" spans="2:32" s="13" customFormat="1" ht="16.5" thickBot="1" x14ac:dyDescent="0.3">
      <c r="B43" s="19">
        <v>31</v>
      </c>
      <c r="C43" s="20">
        <v>32</v>
      </c>
      <c r="D43" s="20">
        <v>33</v>
      </c>
      <c r="E43" s="20">
        <v>34</v>
      </c>
      <c r="F43" s="20">
        <v>35</v>
      </c>
      <c r="G43" s="20">
        <v>36</v>
      </c>
      <c r="H43" s="20">
        <v>37</v>
      </c>
      <c r="I43" s="20">
        <v>38</v>
      </c>
      <c r="J43" s="20">
        <v>39</v>
      </c>
      <c r="K43" s="20">
        <v>40</v>
      </c>
      <c r="L43" s="20">
        <v>41</v>
      </c>
      <c r="M43" s="20">
        <v>42</v>
      </c>
      <c r="N43" s="20">
        <v>43</v>
      </c>
      <c r="O43" s="20">
        <v>44</v>
      </c>
      <c r="P43" s="20">
        <v>45</v>
      </c>
      <c r="Q43" s="20">
        <v>46</v>
      </c>
      <c r="R43" s="20">
        <v>47</v>
      </c>
      <c r="S43" s="20">
        <v>48</v>
      </c>
      <c r="T43" s="20">
        <v>49</v>
      </c>
      <c r="U43" s="20">
        <v>50</v>
      </c>
      <c r="V43" s="20">
        <v>51</v>
      </c>
      <c r="W43" s="20">
        <v>52</v>
      </c>
      <c r="X43" s="20">
        <v>53</v>
      </c>
      <c r="Y43" s="20">
        <v>54</v>
      </c>
      <c r="Z43" s="20">
        <v>55</v>
      </c>
      <c r="AA43" s="20">
        <v>56</v>
      </c>
      <c r="AB43" s="20">
        <v>57</v>
      </c>
      <c r="AC43" s="20">
        <v>58</v>
      </c>
      <c r="AD43" s="20">
        <v>59</v>
      </c>
      <c r="AE43" s="22">
        <v>60</v>
      </c>
    </row>
    <row r="44" spans="2:32" ht="20.25" thickTop="1" thickBot="1" x14ac:dyDescent="0.35">
      <c r="B44" s="522" t="s">
        <v>86</v>
      </c>
      <c r="C44" s="523"/>
      <c r="D44" s="523"/>
      <c r="E44" s="523"/>
      <c r="F44" s="523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4"/>
    </row>
    <row r="45" spans="2:32" ht="13.5" thickBot="1" x14ac:dyDescent="0.25">
      <c r="B45" s="525" t="s">
        <v>87</v>
      </c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7"/>
      <c r="N45" s="504" t="s">
        <v>88</v>
      </c>
      <c r="O45" s="504"/>
      <c r="P45" s="504"/>
      <c r="Q45" s="504"/>
      <c r="R45" s="505"/>
      <c r="S45" s="504" t="s">
        <v>89</v>
      </c>
      <c r="T45" s="504"/>
      <c r="U45" s="504"/>
      <c r="V45" s="504"/>
      <c r="W45" s="504"/>
      <c r="X45" s="504"/>
      <c r="Y45" s="504"/>
      <c r="Z45" s="504"/>
      <c r="AA45" s="504"/>
      <c r="AB45" s="504"/>
      <c r="AC45" s="505"/>
      <c r="AD45" s="533" t="s">
        <v>90</v>
      </c>
      <c r="AE45" s="534"/>
    </row>
    <row r="46" spans="2:32" ht="13.5" thickBot="1" x14ac:dyDescent="0.25">
      <c r="B46" s="528"/>
      <c r="C46" s="529"/>
      <c r="D46" s="529"/>
      <c r="E46" s="529"/>
      <c r="F46" s="529"/>
      <c r="G46" s="529"/>
      <c r="H46" s="529"/>
      <c r="I46" s="529"/>
      <c r="J46" s="529"/>
      <c r="K46" s="529"/>
      <c r="L46" s="529"/>
      <c r="M46" s="530"/>
      <c r="N46" s="531"/>
      <c r="O46" s="531"/>
      <c r="P46" s="531"/>
      <c r="Q46" s="531"/>
      <c r="R46" s="532"/>
      <c r="S46" s="537" t="s">
        <v>91</v>
      </c>
      <c r="T46" s="538"/>
      <c r="U46" s="538"/>
      <c r="V46" s="538"/>
      <c r="W46" s="538"/>
      <c r="X46" s="538"/>
      <c r="Y46" s="539"/>
      <c r="Z46" s="538" t="s">
        <v>92</v>
      </c>
      <c r="AA46" s="538"/>
      <c r="AB46" s="538"/>
      <c r="AC46" s="539"/>
      <c r="AD46" s="535"/>
      <c r="AE46" s="536"/>
    </row>
    <row r="47" spans="2:32" ht="23.25" x14ac:dyDescent="0.2">
      <c r="B47" s="506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16"/>
      <c r="O47" s="23"/>
      <c r="P47" s="23"/>
      <c r="Q47" s="24"/>
      <c r="R47" s="8"/>
      <c r="S47" s="25"/>
      <c r="T47" s="26"/>
      <c r="U47" s="26"/>
      <c r="V47" s="26"/>
      <c r="W47" s="26"/>
      <c r="X47" s="26"/>
      <c r="Y47" s="27"/>
      <c r="Z47" s="25"/>
      <c r="AA47" s="26"/>
      <c r="AB47" s="26"/>
      <c r="AC47" s="28"/>
      <c r="AD47" s="472"/>
      <c r="AE47" s="473"/>
      <c r="AF47" s="294"/>
    </row>
    <row r="48" spans="2:32" ht="23.25" x14ac:dyDescent="0.2">
      <c r="B48" s="508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29"/>
      <c r="O48" s="6"/>
      <c r="P48" s="6"/>
      <c r="Q48" s="30"/>
      <c r="R48" s="31"/>
      <c r="S48" s="25"/>
      <c r="T48" s="26"/>
      <c r="U48" s="26"/>
      <c r="V48" s="26"/>
      <c r="W48" s="26"/>
      <c r="X48" s="30"/>
      <c r="Y48" s="31"/>
      <c r="Z48" s="25"/>
      <c r="AA48" s="26"/>
      <c r="AB48" s="26"/>
      <c r="AC48" s="28"/>
      <c r="AD48" s="474"/>
      <c r="AE48" s="475"/>
      <c r="AF48" s="294"/>
    </row>
    <row r="49" spans="2:32" ht="23.25" x14ac:dyDescent="0.2">
      <c r="B49" s="510"/>
      <c r="C49" s="511"/>
      <c r="D49" s="511"/>
      <c r="E49" s="511"/>
      <c r="F49" s="511"/>
      <c r="G49" s="511"/>
      <c r="H49" s="511"/>
      <c r="I49" s="511"/>
      <c r="J49" s="511"/>
      <c r="K49" s="511"/>
      <c r="L49" s="511"/>
      <c r="M49" s="512"/>
      <c r="N49" s="29"/>
      <c r="O49" s="30"/>
      <c r="P49" s="30"/>
      <c r="Q49" s="30"/>
      <c r="R49" s="31"/>
      <c r="S49" s="25"/>
      <c r="T49" s="26"/>
      <c r="U49" s="26"/>
      <c r="V49" s="26"/>
      <c r="W49" s="26"/>
      <c r="X49" s="30"/>
      <c r="Y49" s="31"/>
      <c r="Z49" s="25"/>
      <c r="AA49" s="26"/>
      <c r="AB49" s="26"/>
      <c r="AC49" s="28"/>
      <c r="AD49" s="474"/>
      <c r="AE49" s="475"/>
      <c r="AF49" s="294"/>
    </row>
    <row r="50" spans="2:32" ht="21" x14ac:dyDescent="0.2">
      <c r="B50" s="513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29"/>
      <c r="O50" s="30"/>
      <c r="P50" s="30"/>
      <c r="Q50" s="208"/>
      <c r="R50" s="205"/>
      <c r="S50" s="25"/>
      <c r="T50" s="26"/>
      <c r="U50" s="26"/>
      <c r="V50" s="26"/>
      <c r="W50" s="26"/>
      <c r="X50" s="30"/>
      <c r="Y50" s="31"/>
      <c r="Z50" s="25"/>
      <c r="AA50" s="26"/>
      <c r="AB50" s="26"/>
      <c r="AC50" s="28"/>
      <c r="AD50" s="474"/>
      <c r="AE50" s="475"/>
      <c r="AF50" s="294"/>
    </row>
    <row r="51" spans="2:32" ht="19.5" customHeight="1" x14ac:dyDescent="0.2">
      <c r="B51" s="513"/>
      <c r="C51" s="496"/>
      <c r="D51" s="496"/>
      <c r="E51" s="496"/>
      <c r="F51" s="496"/>
      <c r="G51" s="496"/>
      <c r="H51" s="496"/>
      <c r="I51" s="496"/>
      <c r="J51" s="496"/>
      <c r="K51" s="496"/>
      <c r="L51" s="496"/>
      <c r="M51" s="496"/>
      <c r="N51" s="29"/>
      <c r="O51" s="30"/>
      <c r="P51" s="30"/>
      <c r="Q51" s="208"/>
      <c r="R51" s="205"/>
      <c r="S51" s="25"/>
      <c r="T51" s="26"/>
      <c r="U51" s="26"/>
      <c r="V51" s="26"/>
      <c r="W51" s="26"/>
      <c r="X51" s="30"/>
      <c r="Y51" s="31"/>
      <c r="Z51" s="25"/>
      <c r="AA51" s="26"/>
      <c r="AB51" s="26"/>
      <c r="AC51" s="28"/>
      <c r="AD51" s="474"/>
      <c r="AE51" s="475"/>
      <c r="AF51" s="294"/>
    </row>
    <row r="52" spans="2:32" ht="19.5" customHeight="1" x14ac:dyDescent="0.2">
      <c r="B52" s="495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29"/>
      <c r="O52" s="30"/>
      <c r="P52" s="30"/>
      <c r="Q52" s="208"/>
      <c r="R52" s="205"/>
      <c r="S52" s="295"/>
      <c r="T52" s="30"/>
      <c r="U52" s="30"/>
      <c r="V52" s="30"/>
      <c r="W52" s="30"/>
      <c r="X52" s="30"/>
      <c r="Y52" s="31"/>
      <c r="Z52" s="295"/>
      <c r="AA52" s="30"/>
      <c r="AB52" s="30"/>
      <c r="AC52" s="296"/>
      <c r="AD52" s="474"/>
      <c r="AE52" s="475"/>
      <c r="AF52" s="294"/>
    </row>
    <row r="53" spans="2:32" ht="19.5" customHeight="1" thickBot="1" x14ac:dyDescent="0.25">
      <c r="B53" s="495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29"/>
      <c r="O53" s="30"/>
      <c r="P53" s="30"/>
      <c r="Q53" s="208"/>
      <c r="R53" s="205"/>
      <c r="S53" s="295"/>
      <c r="T53" s="30"/>
      <c r="U53" s="30"/>
      <c r="V53" s="30"/>
      <c r="W53" s="30"/>
      <c r="X53" s="30"/>
      <c r="Y53" s="31"/>
      <c r="Z53" s="295"/>
      <c r="AA53" s="30"/>
      <c r="AB53" s="30"/>
      <c r="AC53" s="296"/>
      <c r="AD53" s="474"/>
      <c r="AE53" s="475"/>
      <c r="AF53" s="294"/>
    </row>
    <row r="54" spans="2:32" ht="19.5" hidden="1" customHeight="1" x14ac:dyDescent="0.2">
      <c r="B54" s="497"/>
      <c r="C54" s="498"/>
      <c r="D54" s="498"/>
      <c r="E54" s="498"/>
      <c r="F54" s="498"/>
      <c r="G54" s="498"/>
      <c r="H54" s="498"/>
      <c r="I54" s="498"/>
      <c r="J54" s="498"/>
      <c r="K54" s="498"/>
      <c r="L54" s="498"/>
      <c r="M54" s="365"/>
      <c r="N54" s="29"/>
      <c r="O54" s="208"/>
      <c r="P54" s="208"/>
      <c r="Q54" s="208"/>
      <c r="R54" s="205"/>
      <c r="S54" s="204"/>
      <c r="T54" s="208"/>
      <c r="U54" s="208"/>
      <c r="V54" s="208"/>
      <c r="W54" s="208"/>
      <c r="X54" s="208"/>
      <c r="Y54" s="205"/>
      <c r="Z54" s="204"/>
      <c r="AA54" s="208"/>
      <c r="AB54" s="208"/>
      <c r="AC54" s="32"/>
      <c r="AD54" s="204"/>
      <c r="AE54" s="205"/>
      <c r="AF54" s="294"/>
    </row>
    <row r="55" spans="2:32" ht="19.5" hidden="1" customHeight="1" x14ac:dyDescent="0.2">
      <c r="B55" s="497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365"/>
      <c r="N55" s="29"/>
      <c r="O55" s="208"/>
      <c r="P55" s="208"/>
      <c r="Q55" s="208"/>
      <c r="R55" s="205"/>
      <c r="S55" s="204"/>
      <c r="T55" s="208"/>
      <c r="U55" s="208"/>
      <c r="V55" s="208"/>
      <c r="W55" s="208"/>
      <c r="X55" s="208"/>
      <c r="Y55" s="205"/>
      <c r="Z55" s="204"/>
      <c r="AA55" s="208"/>
      <c r="AB55" s="208"/>
      <c r="AC55" s="32"/>
      <c r="AD55" s="204"/>
      <c r="AE55" s="205"/>
      <c r="AF55" s="294"/>
    </row>
    <row r="56" spans="2:32" ht="19.5" hidden="1" customHeight="1" x14ac:dyDescent="0.2">
      <c r="B56" s="499"/>
      <c r="C56" s="500"/>
      <c r="D56" s="500"/>
      <c r="E56" s="500"/>
      <c r="F56" s="500"/>
      <c r="G56" s="500"/>
      <c r="H56" s="500"/>
      <c r="I56" s="500"/>
      <c r="J56" s="500"/>
      <c r="K56" s="500"/>
      <c r="L56" s="500"/>
      <c r="M56" s="501"/>
      <c r="N56" s="290"/>
      <c r="O56" s="33"/>
      <c r="P56" s="33"/>
      <c r="Q56" s="33"/>
      <c r="R56" s="207"/>
      <c r="S56" s="206"/>
      <c r="T56" s="33"/>
      <c r="U56" s="33"/>
      <c r="V56" s="33"/>
      <c r="W56" s="33"/>
      <c r="X56" s="33"/>
      <c r="Y56" s="207"/>
      <c r="Z56" s="206"/>
      <c r="AA56" s="33"/>
      <c r="AB56" s="33"/>
      <c r="AC56" s="34"/>
      <c r="AD56" s="206"/>
      <c r="AE56" s="207"/>
      <c r="AF56" s="294"/>
    </row>
    <row r="57" spans="2:32" ht="78" customHeight="1" thickBot="1" x14ac:dyDescent="0.25">
      <c r="B57" s="502"/>
      <c r="C57" s="503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4"/>
      <c r="O57" s="504"/>
      <c r="P57" s="504"/>
      <c r="Q57" s="504"/>
      <c r="R57" s="504"/>
      <c r="S57" s="504"/>
      <c r="T57" s="504"/>
      <c r="U57" s="504"/>
      <c r="V57" s="504"/>
      <c r="W57" s="504"/>
      <c r="X57" s="504"/>
      <c r="Y57" s="504"/>
      <c r="Z57" s="504"/>
      <c r="AA57" s="504"/>
      <c r="AB57" s="504"/>
      <c r="AC57" s="504"/>
      <c r="AD57" s="504"/>
      <c r="AE57" s="505"/>
      <c r="AF57" s="294"/>
    </row>
    <row r="58" spans="2:32" ht="16.5" thickBot="1" x14ac:dyDescent="0.25">
      <c r="B58" s="485" t="s">
        <v>93</v>
      </c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7"/>
      <c r="AA58" s="487"/>
      <c r="AB58" s="487"/>
      <c r="AC58" s="487"/>
      <c r="AD58" s="487"/>
      <c r="AE58" s="488"/>
      <c r="AF58" s="294"/>
    </row>
    <row r="59" spans="2:32" ht="12.75" customHeight="1" x14ac:dyDescent="0.2">
      <c r="B59" s="489"/>
      <c r="C59" s="490"/>
      <c r="D59" s="490"/>
      <c r="E59" s="490"/>
      <c r="F59" s="490"/>
      <c r="G59" s="491"/>
      <c r="H59" s="492">
        <v>1</v>
      </c>
      <c r="I59" s="487"/>
      <c r="J59" s="487"/>
      <c r="K59" s="487"/>
      <c r="L59" s="487"/>
      <c r="M59" s="488"/>
      <c r="N59" s="492">
        <v>2</v>
      </c>
      <c r="O59" s="487"/>
      <c r="P59" s="487"/>
      <c r="Q59" s="487"/>
      <c r="R59" s="487"/>
      <c r="S59" s="488"/>
      <c r="T59" s="492">
        <v>3</v>
      </c>
      <c r="U59" s="487"/>
      <c r="V59" s="487"/>
      <c r="W59" s="487"/>
      <c r="X59" s="487"/>
      <c r="Y59" s="488"/>
      <c r="Z59" s="493">
        <v>4</v>
      </c>
      <c r="AA59" s="493"/>
      <c r="AB59" s="493"/>
      <c r="AC59" s="493"/>
      <c r="AD59" s="493"/>
      <c r="AE59" s="494"/>
      <c r="AF59" s="294"/>
    </row>
    <row r="60" spans="2:32" ht="44.25" customHeight="1" x14ac:dyDescent="0.2">
      <c r="B60" s="476" t="s">
        <v>94</v>
      </c>
      <c r="C60" s="477"/>
      <c r="D60" s="477"/>
      <c r="E60" s="477"/>
      <c r="F60" s="477"/>
      <c r="G60" s="478"/>
      <c r="H60" s="479"/>
      <c r="I60" s="480"/>
      <c r="J60" s="480"/>
      <c r="K60" s="480"/>
      <c r="L60" s="480"/>
      <c r="M60" s="481"/>
      <c r="N60" s="482"/>
      <c r="O60" s="483"/>
      <c r="P60" s="483"/>
      <c r="Q60" s="483"/>
      <c r="R60" s="483"/>
      <c r="S60" s="484"/>
      <c r="T60" s="482"/>
      <c r="U60" s="483"/>
      <c r="V60" s="483"/>
      <c r="W60" s="483"/>
      <c r="X60" s="483"/>
      <c r="Y60" s="484"/>
      <c r="Z60" s="483"/>
      <c r="AA60" s="483"/>
      <c r="AB60" s="483"/>
      <c r="AC60" s="483"/>
      <c r="AD60" s="483"/>
      <c r="AE60" s="484"/>
      <c r="AF60" s="294"/>
    </row>
    <row r="61" spans="2:32" ht="30" customHeight="1" x14ac:dyDescent="0.2">
      <c r="B61" s="476" t="s">
        <v>95</v>
      </c>
      <c r="C61" s="477"/>
      <c r="D61" s="477"/>
      <c r="E61" s="477"/>
      <c r="F61" s="477"/>
      <c r="G61" s="478"/>
      <c r="H61" s="482"/>
      <c r="I61" s="483"/>
      <c r="J61" s="483"/>
      <c r="K61" s="483"/>
      <c r="L61" s="483"/>
      <c r="M61" s="484"/>
      <c r="N61" s="482"/>
      <c r="O61" s="483"/>
      <c r="P61" s="483"/>
      <c r="Q61" s="483"/>
      <c r="R61" s="483"/>
      <c r="S61" s="484"/>
      <c r="T61" s="482"/>
      <c r="U61" s="483"/>
      <c r="V61" s="483"/>
      <c r="W61" s="483"/>
      <c r="X61" s="483"/>
      <c r="Y61" s="484"/>
      <c r="Z61" s="483"/>
      <c r="AA61" s="483"/>
      <c r="AB61" s="483"/>
      <c r="AC61" s="483"/>
      <c r="AD61" s="483"/>
      <c r="AE61" s="484"/>
    </row>
    <row r="62" spans="2:32" ht="47.25" customHeight="1" thickBot="1" x14ac:dyDescent="0.25">
      <c r="B62" s="466" t="s">
        <v>96</v>
      </c>
      <c r="C62" s="467"/>
      <c r="D62" s="467"/>
      <c r="E62" s="467"/>
      <c r="F62" s="467"/>
      <c r="G62" s="468"/>
      <c r="H62" s="469"/>
      <c r="I62" s="470"/>
      <c r="J62" s="470"/>
      <c r="K62" s="470"/>
      <c r="L62" s="470"/>
      <c r="M62" s="471"/>
      <c r="N62" s="469"/>
      <c r="O62" s="470"/>
      <c r="P62" s="470"/>
      <c r="Q62" s="470"/>
      <c r="R62" s="470"/>
      <c r="S62" s="471"/>
      <c r="T62" s="469"/>
      <c r="U62" s="470"/>
      <c r="V62" s="470"/>
      <c r="W62" s="470"/>
      <c r="X62" s="470"/>
      <c r="Y62" s="471"/>
      <c r="Z62" s="470"/>
      <c r="AA62" s="470"/>
      <c r="AB62" s="470"/>
      <c r="AC62" s="470"/>
      <c r="AD62" s="470"/>
      <c r="AE62" s="471"/>
    </row>
    <row r="63" spans="2:32" hidden="1" x14ac:dyDescent="0.2">
      <c r="B63" s="213">
        <f>9.99999999999999E+307</f>
        <v>9.9999999999999901E+307</v>
      </c>
    </row>
    <row r="65" spans="2:31" ht="15.6" customHeight="1" x14ac:dyDescent="0.2">
      <c r="B65" s="719" t="s">
        <v>701</v>
      </c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19"/>
      <c r="X65" s="719"/>
      <c r="Y65" s="719"/>
      <c r="Z65" s="719"/>
      <c r="AA65" s="719"/>
      <c r="AB65" s="719"/>
      <c r="AC65" s="719"/>
      <c r="AD65" s="719"/>
      <c r="AE65" s="719"/>
    </row>
    <row r="66" spans="2:31" ht="15.6" customHeight="1" x14ac:dyDescent="0.2"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19"/>
      <c r="X66" s="719"/>
      <c r="Y66" s="719"/>
      <c r="Z66" s="719"/>
      <c r="AA66" s="719"/>
      <c r="AB66" s="719"/>
      <c r="AC66" s="719"/>
      <c r="AD66" s="719"/>
      <c r="AE66" s="719"/>
    </row>
    <row r="67" spans="2:31" ht="15.6" customHeight="1" x14ac:dyDescent="0.2">
      <c r="B67" s="719"/>
      <c r="C67" s="719"/>
      <c r="D67" s="719"/>
      <c r="E67" s="719"/>
      <c r="F67" s="719"/>
      <c r="G67" s="719"/>
      <c r="H67" s="719"/>
      <c r="I67" s="719"/>
      <c r="J67" s="719"/>
      <c r="K67" s="719"/>
      <c r="L67" s="719"/>
      <c r="M67" s="719"/>
      <c r="N67" s="719"/>
      <c r="O67" s="719"/>
      <c r="P67" s="719"/>
      <c r="Q67" s="719"/>
      <c r="R67" s="719"/>
      <c r="S67" s="719"/>
      <c r="T67" s="719"/>
      <c r="U67" s="719"/>
      <c r="V67" s="719"/>
      <c r="W67" s="719"/>
      <c r="X67" s="719"/>
      <c r="Y67" s="719"/>
      <c r="Z67" s="719"/>
      <c r="AA67" s="719"/>
      <c r="AB67" s="719"/>
      <c r="AC67" s="719"/>
      <c r="AD67" s="719"/>
      <c r="AE67" s="719"/>
    </row>
    <row r="68" spans="2:31" ht="15.6" customHeight="1" x14ac:dyDescent="0.2">
      <c r="B68" s="719"/>
      <c r="C68" s="719"/>
      <c r="D68" s="719"/>
      <c r="E68" s="719"/>
      <c r="F68" s="719"/>
      <c r="G68" s="719"/>
      <c r="H68" s="719"/>
      <c r="I68" s="719"/>
      <c r="J68" s="719"/>
      <c r="K68" s="719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</row>
  </sheetData>
  <mergeCells count="202">
    <mergeCell ref="B65:AE68"/>
    <mergeCell ref="B1:H2"/>
    <mergeCell ref="I1:AE2"/>
    <mergeCell ref="B3:K3"/>
    <mergeCell ref="L3:T3"/>
    <mergeCell ref="U3:AE3"/>
    <mergeCell ref="B4:K4"/>
    <mergeCell ref="L4:T4"/>
    <mergeCell ref="U4:AE4"/>
    <mergeCell ref="B5:O5"/>
    <mergeCell ref="P5:S5"/>
    <mergeCell ref="T5:W5"/>
    <mergeCell ref="X5:AA5"/>
    <mergeCell ref="AB5:AE5"/>
    <mergeCell ref="B6:N6"/>
    <mergeCell ref="P6:S6"/>
    <mergeCell ref="T6:W6"/>
    <mergeCell ref="X6:AA6"/>
    <mergeCell ref="AB6:AE6"/>
    <mergeCell ref="B7:N7"/>
    <mergeCell ref="P7:S7"/>
    <mergeCell ref="T7:W7"/>
    <mergeCell ref="X7:AA7"/>
    <mergeCell ref="AB7:AE7"/>
    <mergeCell ref="B8:N8"/>
    <mergeCell ref="P8:S8"/>
    <mergeCell ref="T8:W8"/>
    <mergeCell ref="X8:AA8"/>
    <mergeCell ref="AB8:AE8"/>
    <mergeCell ref="X10:AA10"/>
    <mergeCell ref="AB10:AE10"/>
    <mergeCell ref="K11:N11"/>
    <mergeCell ref="P11:S11"/>
    <mergeCell ref="T11:W11"/>
    <mergeCell ref="X11:AA11"/>
    <mergeCell ref="AB11:AE11"/>
    <mergeCell ref="B9:N9"/>
    <mergeCell ref="T9:W9"/>
    <mergeCell ref="X9:AA9"/>
    <mergeCell ref="AB9:AE9"/>
    <mergeCell ref="B10:E12"/>
    <mergeCell ref="F10:J11"/>
    <mergeCell ref="K10:N10"/>
    <mergeCell ref="P10:S10"/>
    <mergeCell ref="T10:W10"/>
    <mergeCell ref="P9:R9"/>
    <mergeCell ref="X13:AA13"/>
    <mergeCell ref="AB13:AE13"/>
    <mergeCell ref="I14:L14"/>
    <mergeCell ref="P14:S14"/>
    <mergeCell ref="T14:W14"/>
    <mergeCell ref="X14:AA14"/>
    <mergeCell ref="AB14:AE14"/>
    <mergeCell ref="F12:N12"/>
    <mergeCell ref="P12:S12"/>
    <mergeCell ref="T12:W12"/>
    <mergeCell ref="X12:AA12"/>
    <mergeCell ref="AB12:AE12"/>
    <mergeCell ref="E13:H14"/>
    <mergeCell ref="I13:L13"/>
    <mergeCell ref="P13:S13"/>
    <mergeCell ref="T13:W13"/>
    <mergeCell ref="P15:S15"/>
    <mergeCell ref="T15:W15"/>
    <mergeCell ref="X15:AA15"/>
    <mergeCell ref="AB15:AE15"/>
    <mergeCell ref="I16:L16"/>
    <mergeCell ref="P16:S16"/>
    <mergeCell ref="T16:W16"/>
    <mergeCell ref="X16:AA16"/>
    <mergeCell ref="X18:AA18"/>
    <mergeCell ref="AB18:AE18"/>
    <mergeCell ref="B19:H20"/>
    <mergeCell ref="I19:M19"/>
    <mergeCell ref="P19:S19"/>
    <mergeCell ref="T19:W19"/>
    <mergeCell ref="X19:AA19"/>
    <mergeCell ref="AB19:AE19"/>
    <mergeCell ref="I20:M20"/>
    <mergeCell ref="P20:S20"/>
    <mergeCell ref="B13:D18"/>
    <mergeCell ref="X20:AA20"/>
    <mergeCell ref="AB20:AE20"/>
    <mergeCell ref="T20:W20"/>
    <mergeCell ref="AB16:AE16"/>
    <mergeCell ref="E17:H18"/>
    <mergeCell ref="I17:L17"/>
    <mergeCell ref="P17:S17"/>
    <mergeCell ref="T17:W17"/>
    <mergeCell ref="X17:AA17"/>
    <mergeCell ref="AB17:AE17"/>
    <mergeCell ref="I18:L18"/>
    <mergeCell ref="P18:S18"/>
    <mergeCell ref="T18:W18"/>
    <mergeCell ref="E15:H16"/>
    <mergeCell ref="I15:L15"/>
    <mergeCell ref="O27:O28"/>
    <mergeCell ref="P27:S27"/>
    <mergeCell ref="T27:W27"/>
    <mergeCell ref="AB27:AE27"/>
    <mergeCell ref="P28:S28"/>
    <mergeCell ref="T28:W28"/>
    <mergeCell ref="B21:D24"/>
    <mergeCell ref="E21:N21"/>
    <mergeCell ref="P21:S21"/>
    <mergeCell ref="T21:W21"/>
    <mergeCell ref="X21:AA21"/>
    <mergeCell ref="AB21:AE21"/>
    <mergeCell ref="E22:N22"/>
    <mergeCell ref="P22:S22"/>
    <mergeCell ref="T22:W22"/>
    <mergeCell ref="E23:N23"/>
    <mergeCell ref="P23:S23"/>
    <mergeCell ref="T23:W23"/>
    <mergeCell ref="E24:N24"/>
    <mergeCell ref="P24:S24"/>
    <mergeCell ref="T24:W24"/>
    <mergeCell ref="X24:AA24"/>
    <mergeCell ref="AB24:AE24"/>
    <mergeCell ref="B30:AE30"/>
    <mergeCell ref="B31:AE31"/>
    <mergeCell ref="B32:C32"/>
    <mergeCell ref="D32:E32"/>
    <mergeCell ref="F32:M32"/>
    <mergeCell ref="N32:AE32"/>
    <mergeCell ref="AB28:AE28"/>
    <mergeCell ref="B29:N29"/>
    <mergeCell ref="P29:S29"/>
    <mergeCell ref="T29:W29"/>
    <mergeCell ref="X29:AA29"/>
    <mergeCell ref="AB29:AE29"/>
    <mergeCell ref="B25:H28"/>
    <mergeCell ref="I25:M26"/>
    <mergeCell ref="O25:O26"/>
    <mergeCell ref="P25:S25"/>
    <mergeCell ref="T25:W25"/>
    <mergeCell ref="X25:AA25"/>
    <mergeCell ref="AB25:AE25"/>
    <mergeCell ref="P26:S26"/>
    <mergeCell ref="T26:W26"/>
    <mergeCell ref="X26:AA26"/>
    <mergeCell ref="AB26:AE26"/>
    <mergeCell ref="I27:M28"/>
    <mergeCell ref="AD41:AE41"/>
    <mergeCell ref="B44:AE44"/>
    <mergeCell ref="B45:M46"/>
    <mergeCell ref="N45:R46"/>
    <mergeCell ref="S45:AC45"/>
    <mergeCell ref="AD45:AE46"/>
    <mergeCell ref="S46:Y46"/>
    <mergeCell ref="B35:C35"/>
    <mergeCell ref="D35:E35"/>
    <mergeCell ref="F35:M35"/>
    <mergeCell ref="N35:AC35"/>
    <mergeCell ref="AD35:AE35"/>
    <mergeCell ref="B38:C38"/>
    <mergeCell ref="D38:E38"/>
    <mergeCell ref="F38:M38"/>
    <mergeCell ref="AD38:AE38"/>
    <mergeCell ref="Z46:AC46"/>
    <mergeCell ref="B47:M47"/>
    <mergeCell ref="B48:M48"/>
    <mergeCell ref="B49:M49"/>
    <mergeCell ref="B50:M50"/>
    <mergeCell ref="B51:M51"/>
    <mergeCell ref="B41:C41"/>
    <mergeCell ref="D41:E41"/>
    <mergeCell ref="F41:M41"/>
    <mergeCell ref="T59:Y59"/>
    <mergeCell ref="Z59:AE59"/>
    <mergeCell ref="B52:M52"/>
    <mergeCell ref="B53:M53"/>
    <mergeCell ref="B54:M54"/>
    <mergeCell ref="B55:M55"/>
    <mergeCell ref="B56:M56"/>
    <mergeCell ref="B57:AE57"/>
    <mergeCell ref="AD52:AE52"/>
    <mergeCell ref="AD53:AE53"/>
    <mergeCell ref="B62:G62"/>
    <mergeCell ref="H62:M62"/>
    <mergeCell ref="N62:S62"/>
    <mergeCell ref="T62:Y62"/>
    <mergeCell ref="Z62:AE62"/>
    <mergeCell ref="AD47:AE47"/>
    <mergeCell ref="AD48:AE48"/>
    <mergeCell ref="AD49:AE49"/>
    <mergeCell ref="AD50:AE50"/>
    <mergeCell ref="AD51:AE51"/>
    <mergeCell ref="B60:G60"/>
    <mergeCell ref="H60:M60"/>
    <mergeCell ref="N60:S60"/>
    <mergeCell ref="T60:Y60"/>
    <mergeCell ref="Z60:AE60"/>
    <mergeCell ref="B61:G61"/>
    <mergeCell ref="H61:M61"/>
    <mergeCell ref="N61:S61"/>
    <mergeCell ref="T61:Y61"/>
    <mergeCell ref="Z61:AE61"/>
    <mergeCell ref="B58:AE58"/>
    <mergeCell ref="B59:G59"/>
    <mergeCell ref="H59:M59"/>
    <mergeCell ref="N59:S59"/>
  </mergeCells>
  <pageMargins left="0.31496062992125984" right="0.31496062992125984" top="0.43307086614173229" bottom="0.47244094488188981" header="0.31496062992125984" footer="0.47244094488188981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defaultRowHeight="12.75" x14ac:dyDescent="0.2"/>
  <sheetData>
    <row r="1" spans="1:1" x14ac:dyDescent="0.2">
      <c r="A1" t="s">
        <v>122</v>
      </c>
    </row>
    <row r="2" spans="1:1" x14ac:dyDescent="0.2">
      <c r="A2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workbookViewId="0">
      <selection activeCell="J21" sqref="J21"/>
    </sheetView>
  </sheetViews>
  <sheetFormatPr defaultRowHeight="12.75" x14ac:dyDescent="0.2"/>
  <cols>
    <col min="1" max="1" width="13" customWidth="1"/>
    <col min="2" max="2" width="14.28515625" customWidth="1"/>
    <col min="3" max="3" width="18.28515625" customWidth="1"/>
    <col min="4" max="4" width="20.7109375" customWidth="1"/>
  </cols>
  <sheetData>
    <row r="1" spans="1:4" ht="15" x14ac:dyDescent="0.25">
      <c r="A1" s="151" t="s">
        <v>134</v>
      </c>
      <c r="B1" s="151" t="s">
        <v>135</v>
      </c>
      <c r="C1" s="151"/>
      <c r="D1" s="151"/>
    </row>
    <row r="2" spans="1:4" x14ac:dyDescent="0.2">
      <c r="A2" t="s">
        <v>136</v>
      </c>
      <c r="B2" t="s">
        <v>137</v>
      </c>
    </row>
    <row r="3" spans="1:4" x14ac:dyDescent="0.2">
      <c r="A3" t="s">
        <v>138</v>
      </c>
      <c r="B3" t="s">
        <v>139</v>
      </c>
    </row>
    <row r="4" spans="1:4" x14ac:dyDescent="0.2">
      <c r="A4" t="s">
        <v>140</v>
      </c>
      <c r="B4" t="s">
        <v>141</v>
      </c>
    </row>
    <row r="5" spans="1:4" x14ac:dyDescent="0.2">
      <c r="A5" t="s">
        <v>142</v>
      </c>
      <c r="B5" t="s">
        <v>143</v>
      </c>
    </row>
    <row r="6" spans="1:4" x14ac:dyDescent="0.2">
      <c r="A6" t="s">
        <v>144</v>
      </c>
      <c r="B6" t="s">
        <v>145</v>
      </c>
    </row>
    <row r="7" spans="1:4" x14ac:dyDescent="0.2">
      <c r="A7" t="s">
        <v>146</v>
      </c>
      <c r="B7" t="s">
        <v>147</v>
      </c>
    </row>
    <row r="8" spans="1:4" x14ac:dyDescent="0.2">
      <c r="A8" t="s">
        <v>148</v>
      </c>
      <c r="B8" t="s">
        <v>149</v>
      </c>
    </row>
    <row r="9" spans="1:4" x14ac:dyDescent="0.2">
      <c r="A9" t="s">
        <v>150</v>
      </c>
      <c r="B9" t="s">
        <v>151</v>
      </c>
    </row>
    <row r="10" spans="1:4" x14ac:dyDescent="0.2">
      <c r="A10" t="s">
        <v>152</v>
      </c>
      <c r="B10" t="s">
        <v>153</v>
      </c>
    </row>
    <row r="11" spans="1:4" x14ac:dyDescent="0.2">
      <c r="A11" t="s">
        <v>154</v>
      </c>
      <c r="B11" t="s">
        <v>155</v>
      </c>
    </row>
    <row r="12" spans="1:4" x14ac:dyDescent="0.2">
      <c r="A12" t="s">
        <v>156</v>
      </c>
      <c r="B12" t="s">
        <v>157</v>
      </c>
    </row>
    <row r="13" spans="1:4" x14ac:dyDescent="0.2">
      <c r="A13" t="s">
        <v>158</v>
      </c>
      <c r="B13" t="s">
        <v>159</v>
      </c>
    </row>
    <row r="14" spans="1:4" x14ac:dyDescent="0.2">
      <c r="A14" t="s">
        <v>160</v>
      </c>
      <c r="B14" t="s">
        <v>161</v>
      </c>
    </row>
    <row r="15" spans="1:4" x14ac:dyDescent="0.2">
      <c r="A15" t="s">
        <v>162</v>
      </c>
      <c r="B15" t="s">
        <v>163</v>
      </c>
    </row>
    <row r="16" spans="1:4" x14ac:dyDescent="0.2">
      <c r="A16" t="s">
        <v>164</v>
      </c>
      <c r="B16" t="s">
        <v>165</v>
      </c>
    </row>
    <row r="17" spans="1:2" x14ac:dyDescent="0.2">
      <c r="A17" t="s">
        <v>166</v>
      </c>
      <c r="B17" t="s">
        <v>167</v>
      </c>
    </row>
    <row r="18" spans="1:2" x14ac:dyDescent="0.2">
      <c r="A18" t="s">
        <v>168</v>
      </c>
      <c r="B18" t="s">
        <v>169</v>
      </c>
    </row>
    <row r="19" spans="1:2" x14ac:dyDescent="0.2">
      <c r="A19" t="s">
        <v>170</v>
      </c>
      <c r="B19" t="s">
        <v>171</v>
      </c>
    </row>
    <row r="20" spans="1:2" x14ac:dyDescent="0.2">
      <c r="A20" t="s">
        <v>172</v>
      </c>
      <c r="B20" t="s">
        <v>173</v>
      </c>
    </row>
    <row r="21" spans="1:2" x14ac:dyDescent="0.2">
      <c r="A21" t="s">
        <v>174</v>
      </c>
      <c r="B21" t="s">
        <v>175</v>
      </c>
    </row>
    <row r="22" spans="1:2" x14ac:dyDescent="0.2">
      <c r="A22" t="s">
        <v>176</v>
      </c>
      <c r="B22" t="s">
        <v>177</v>
      </c>
    </row>
    <row r="23" spans="1:2" x14ac:dyDescent="0.2">
      <c r="A23" t="s">
        <v>178</v>
      </c>
      <c r="B23" t="s">
        <v>179</v>
      </c>
    </row>
    <row r="24" spans="1:2" x14ac:dyDescent="0.2">
      <c r="A24" t="s">
        <v>180</v>
      </c>
      <c r="B24" t="s">
        <v>181</v>
      </c>
    </row>
    <row r="25" spans="1:2" x14ac:dyDescent="0.2">
      <c r="A25" t="s">
        <v>182</v>
      </c>
      <c r="B25" t="s">
        <v>183</v>
      </c>
    </row>
    <row r="26" spans="1:2" x14ac:dyDescent="0.2">
      <c r="A26" t="s">
        <v>184</v>
      </c>
      <c r="B26" t="s">
        <v>185</v>
      </c>
    </row>
    <row r="27" spans="1:2" x14ac:dyDescent="0.2">
      <c r="A27" t="s">
        <v>186</v>
      </c>
      <c r="B27" t="s">
        <v>187</v>
      </c>
    </row>
    <row r="28" spans="1:2" x14ac:dyDescent="0.2">
      <c r="A28" t="s">
        <v>188</v>
      </c>
      <c r="B28" t="s">
        <v>189</v>
      </c>
    </row>
    <row r="29" spans="1:2" x14ac:dyDescent="0.2">
      <c r="A29" t="s">
        <v>190</v>
      </c>
      <c r="B29" t="s">
        <v>191</v>
      </c>
    </row>
    <row r="30" spans="1:2" x14ac:dyDescent="0.2">
      <c r="A30" t="s">
        <v>192</v>
      </c>
      <c r="B30" t="s">
        <v>193</v>
      </c>
    </row>
    <row r="31" spans="1:2" x14ac:dyDescent="0.2">
      <c r="A31" t="s">
        <v>194</v>
      </c>
      <c r="B31" t="s">
        <v>195</v>
      </c>
    </row>
    <row r="32" spans="1:2" x14ac:dyDescent="0.2">
      <c r="A32" t="s">
        <v>196</v>
      </c>
      <c r="B32" t="s">
        <v>197</v>
      </c>
    </row>
    <row r="33" spans="1:2" x14ac:dyDescent="0.2">
      <c r="A33" t="s">
        <v>198</v>
      </c>
      <c r="B33" t="s">
        <v>199</v>
      </c>
    </row>
    <row r="34" spans="1:2" x14ac:dyDescent="0.2">
      <c r="A34" t="s">
        <v>200</v>
      </c>
      <c r="B34" t="s">
        <v>201</v>
      </c>
    </row>
    <row r="35" spans="1:2" x14ac:dyDescent="0.2">
      <c r="A35" t="s">
        <v>202</v>
      </c>
      <c r="B35" t="s">
        <v>203</v>
      </c>
    </row>
    <row r="36" spans="1:2" x14ac:dyDescent="0.2">
      <c r="A36" t="s">
        <v>204</v>
      </c>
      <c r="B36" t="s">
        <v>205</v>
      </c>
    </row>
    <row r="37" spans="1:2" x14ac:dyDescent="0.2">
      <c r="A37" t="s">
        <v>206</v>
      </c>
      <c r="B37" t="s">
        <v>207</v>
      </c>
    </row>
    <row r="38" spans="1:2" x14ac:dyDescent="0.2">
      <c r="A38" t="s">
        <v>208</v>
      </c>
      <c r="B38" t="s">
        <v>209</v>
      </c>
    </row>
    <row r="39" spans="1:2" x14ac:dyDescent="0.2">
      <c r="A39" t="s">
        <v>210</v>
      </c>
      <c r="B39" t="s">
        <v>211</v>
      </c>
    </row>
    <row r="40" spans="1:2" x14ac:dyDescent="0.2">
      <c r="A40" t="s">
        <v>212</v>
      </c>
      <c r="B40" t="s">
        <v>213</v>
      </c>
    </row>
    <row r="41" spans="1:2" x14ac:dyDescent="0.2">
      <c r="A41" t="s">
        <v>214</v>
      </c>
      <c r="B41" t="s">
        <v>215</v>
      </c>
    </row>
    <row r="42" spans="1:2" x14ac:dyDescent="0.2">
      <c r="A42" t="s">
        <v>216</v>
      </c>
      <c r="B42" t="s">
        <v>217</v>
      </c>
    </row>
    <row r="43" spans="1:2" x14ac:dyDescent="0.2">
      <c r="A43" t="s">
        <v>218</v>
      </c>
      <c r="B43" t="s">
        <v>219</v>
      </c>
    </row>
    <row r="44" spans="1:2" x14ac:dyDescent="0.2">
      <c r="A44" t="s">
        <v>220</v>
      </c>
      <c r="B44" t="s">
        <v>221</v>
      </c>
    </row>
    <row r="45" spans="1:2" x14ac:dyDescent="0.2">
      <c r="A45" t="s">
        <v>222</v>
      </c>
      <c r="B45" t="s">
        <v>223</v>
      </c>
    </row>
    <row r="46" spans="1:2" x14ac:dyDescent="0.2">
      <c r="A46" t="s">
        <v>224</v>
      </c>
      <c r="B46" t="s">
        <v>225</v>
      </c>
    </row>
    <row r="47" spans="1:2" x14ac:dyDescent="0.2">
      <c r="A47" t="s">
        <v>226</v>
      </c>
      <c r="B47" t="s">
        <v>227</v>
      </c>
    </row>
    <row r="48" spans="1:2" x14ac:dyDescent="0.2">
      <c r="A48" t="s">
        <v>228</v>
      </c>
      <c r="B48" t="s">
        <v>229</v>
      </c>
    </row>
    <row r="49" spans="1:2" x14ac:dyDescent="0.2">
      <c r="A49" t="s">
        <v>230</v>
      </c>
      <c r="B49" t="s">
        <v>231</v>
      </c>
    </row>
    <row r="50" spans="1:2" x14ac:dyDescent="0.2">
      <c r="A50" t="s">
        <v>232</v>
      </c>
      <c r="B50" t="s">
        <v>233</v>
      </c>
    </row>
    <row r="51" spans="1:2" x14ac:dyDescent="0.2">
      <c r="A51" t="s">
        <v>234</v>
      </c>
      <c r="B51" t="s">
        <v>235</v>
      </c>
    </row>
    <row r="52" spans="1:2" x14ac:dyDescent="0.2">
      <c r="A52" t="s">
        <v>236</v>
      </c>
      <c r="B52" t="s">
        <v>237</v>
      </c>
    </row>
    <row r="53" spans="1:2" x14ac:dyDescent="0.2">
      <c r="A53" t="s">
        <v>238</v>
      </c>
      <c r="B53" t="s">
        <v>239</v>
      </c>
    </row>
    <row r="54" spans="1:2" x14ac:dyDescent="0.2">
      <c r="A54" t="s">
        <v>240</v>
      </c>
      <c r="B54" t="s">
        <v>241</v>
      </c>
    </row>
    <row r="55" spans="1:2" x14ac:dyDescent="0.2">
      <c r="A55" t="s">
        <v>242</v>
      </c>
      <c r="B55" t="s">
        <v>243</v>
      </c>
    </row>
    <row r="56" spans="1:2" x14ac:dyDescent="0.2">
      <c r="A56" t="s">
        <v>244</v>
      </c>
      <c r="B56" t="s">
        <v>123</v>
      </c>
    </row>
    <row r="57" spans="1:2" x14ac:dyDescent="0.2">
      <c r="A57" t="s">
        <v>245</v>
      </c>
      <c r="B57" t="s">
        <v>246</v>
      </c>
    </row>
    <row r="58" spans="1:2" x14ac:dyDescent="0.2">
      <c r="A58" t="s">
        <v>247</v>
      </c>
      <c r="B58" t="s">
        <v>248</v>
      </c>
    </row>
    <row r="59" spans="1:2" x14ac:dyDescent="0.2">
      <c r="A59" t="s">
        <v>249</v>
      </c>
      <c r="B59" t="s">
        <v>250</v>
      </c>
    </row>
    <row r="60" spans="1:2" x14ac:dyDescent="0.2">
      <c r="A60" t="s">
        <v>251</v>
      </c>
      <c r="B60" t="s">
        <v>252</v>
      </c>
    </row>
    <row r="61" spans="1:2" x14ac:dyDescent="0.2">
      <c r="A61" t="s">
        <v>253</v>
      </c>
      <c r="B61" t="s">
        <v>254</v>
      </c>
    </row>
    <row r="62" spans="1:2" x14ac:dyDescent="0.2">
      <c r="A62" t="s">
        <v>255</v>
      </c>
      <c r="B62" t="s">
        <v>256</v>
      </c>
    </row>
    <row r="63" spans="1:2" x14ac:dyDescent="0.2">
      <c r="A63" t="s">
        <v>257</v>
      </c>
      <c r="B63" t="s">
        <v>258</v>
      </c>
    </row>
    <row r="64" spans="1:2" x14ac:dyDescent="0.2">
      <c r="A64" t="s">
        <v>259</v>
      </c>
      <c r="B64" t="s">
        <v>260</v>
      </c>
    </row>
    <row r="65" spans="1:2" x14ac:dyDescent="0.2">
      <c r="A65" t="s">
        <v>261</v>
      </c>
      <c r="B65" t="s">
        <v>262</v>
      </c>
    </row>
    <row r="66" spans="1:2" x14ac:dyDescent="0.2">
      <c r="A66" t="s">
        <v>263</v>
      </c>
      <c r="B66" t="s">
        <v>264</v>
      </c>
    </row>
    <row r="67" spans="1:2" x14ac:dyDescent="0.2">
      <c r="A67" t="s">
        <v>265</v>
      </c>
      <c r="B67" t="s">
        <v>266</v>
      </c>
    </row>
    <row r="68" spans="1:2" x14ac:dyDescent="0.2">
      <c r="A68" t="s">
        <v>267</v>
      </c>
      <c r="B68" t="s">
        <v>268</v>
      </c>
    </row>
    <row r="69" spans="1:2" x14ac:dyDescent="0.2">
      <c r="A69" t="s">
        <v>269</v>
      </c>
      <c r="B69" t="s">
        <v>270</v>
      </c>
    </row>
    <row r="70" spans="1:2" x14ac:dyDescent="0.2">
      <c r="A70" t="s">
        <v>271</v>
      </c>
      <c r="B70" t="s">
        <v>272</v>
      </c>
    </row>
    <row r="71" spans="1:2" x14ac:dyDescent="0.2">
      <c r="A71" t="s">
        <v>273</v>
      </c>
      <c r="B71" t="s">
        <v>274</v>
      </c>
    </row>
    <row r="72" spans="1:2" x14ac:dyDescent="0.2">
      <c r="A72" t="s">
        <v>275</v>
      </c>
      <c r="B72" t="s">
        <v>276</v>
      </c>
    </row>
    <row r="73" spans="1:2" x14ac:dyDescent="0.2">
      <c r="A73" t="s">
        <v>277</v>
      </c>
      <c r="B73" t="s">
        <v>278</v>
      </c>
    </row>
    <row r="74" spans="1:2" x14ac:dyDescent="0.2">
      <c r="A74" t="s">
        <v>279</v>
      </c>
      <c r="B74" t="s">
        <v>280</v>
      </c>
    </row>
    <row r="75" spans="1:2" x14ac:dyDescent="0.2">
      <c r="A75" t="s">
        <v>281</v>
      </c>
      <c r="B75" t="s">
        <v>282</v>
      </c>
    </row>
    <row r="76" spans="1:2" x14ac:dyDescent="0.2">
      <c r="A76" t="s">
        <v>283</v>
      </c>
      <c r="B76" t="s">
        <v>284</v>
      </c>
    </row>
    <row r="77" spans="1:2" x14ac:dyDescent="0.2">
      <c r="A77" t="s">
        <v>285</v>
      </c>
      <c r="B77" t="s">
        <v>286</v>
      </c>
    </row>
    <row r="78" spans="1:2" x14ac:dyDescent="0.2">
      <c r="A78" t="s">
        <v>287</v>
      </c>
      <c r="B78" t="s">
        <v>288</v>
      </c>
    </row>
    <row r="79" spans="1:2" x14ac:dyDescent="0.2">
      <c r="A79" t="s">
        <v>289</v>
      </c>
      <c r="B79" t="s">
        <v>290</v>
      </c>
    </row>
    <row r="80" spans="1:2" x14ac:dyDescent="0.2">
      <c r="A80" t="s">
        <v>291</v>
      </c>
      <c r="B80" t="s">
        <v>292</v>
      </c>
    </row>
    <row r="81" spans="1:2" x14ac:dyDescent="0.2">
      <c r="A81" t="s">
        <v>293</v>
      </c>
      <c r="B81" t="s">
        <v>294</v>
      </c>
    </row>
    <row r="82" spans="1:2" x14ac:dyDescent="0.2">
      <c r="A82" t="s">
        <v>295</v>
      </c>
      <c r="B82" t="s">
        <v>296</v>
      </c>
    </row>
    <row r="83" spans="1:2" x14ac:dyDescent="0.2">
      <c r="A83" t="s">
        <v>297</v>
      </c>
      <c r="B83" t="s">
        <v>298</v>
      </c>
    </row>
    <row r="84" spans="1:2" x14ac:dyDescent="0.2">
      <c r="A84" t="s">
        <v>299</v>
      </c>
      <c r="B84" t="s">
        <v>300</v>
      </c>
    </row>
    <row r="85" spans="1:2" x14ac:dyDescent="0.2">
      <c r="A85" t="s">
        <v>301</v>
      </c>
      <c r="B85" t="s">
        <v>302</v>
      </c>
    </row>
    <row r="86" spans="1:2" x14ac:dyDescent="0.2">
      <c r="A86" t="s">
        <v>303</v>
      </c>
      <c r="B86" t="s">
        <v>304</v>
      </c>
    </row>
    <row r="87" spans="1:2" x14ac:dyDescent="0.2">
      <c r="A87" t="s">
        <v>305</v>
      </c>
      <c r="B87" t="s">
        <v>306</v>
      </c>
    </row>
    <row r="88" spans="1:2" x14ac:dyDescent="0.2">
      <c r="A88" t="s">
        <v>307</v>
      </c>
      <c r="B88" t="s">
        <v>308</v>
      </c>
    </row>
    <row r="89" spans="1:2" x14ac:dyDescent="0.2">
      <c r="A89" t="s">
        <v>309</v>
      </c>
      <c r="B89" t="s">
        <v>310</v>
      </c>
    </row>
    <row r="90" spans="1:2" x14ac:dyDescent="0.2">
      <c r="A90" t="s">
        <v>311</v>
      </c>
      <c r="B90" t="s">
        <v>312</v>
      </c>
    </row>
    <row r="91" spans="1:2" x14ac:dyDescent="0.2">
      <c r="A91" t="s">
        <v>313</v>
      </c>
      <c r="B91" t="s">
        <v>314</v>
      </c>
    </row>
    <row r="92" spans="1:2" x14ac:dyDescent="0.2">
      <c r="A92" t="s">
        <v>315</v>
      </c>
      <c r="B92" t="s">
        <v>124</v>
      </c>
    </row>
    <row r="93" spans="1:2" x14ac:dyDescent="0.2">
      <c r="A93" t="s">
        <v>316</v>
      </c>
      <c r="B93" t="s">
        <v>317</v>
      </c>
    </row>
    <row r="94" spans="1:2" x14ac:dyDescent="0.2">
      <c r="A94" t="s">
        <v>318</v>
      </c>
      <c r="B94" t="s">
        <v>319</v>
      </c>
    </row>
    <row r="95" spans="1:2" x14ac:dyDescent="0.2">
      <c r="A95" t="s">
        <v>320</v>
      </c>
      <c r="B95" t="s">
        <v>321</v>
      </c>
    </row>
    <row r="96" spans="1:2" x14ac:dyDescent="0.2">
      <c r="A96" t="s">
        <v>322</v>
      </c>
      <c r="B96" t="s">
        <v>323</v>
      </c>
    </row>
    <row r="97" spans="1:2" x14ac:dyDescent="0.2">
      <c r="A97" t="s">
        <v>324</v>
      </c>
      <c r="B97" t="s">
        <v>325</v>
      </c>
    </row>
    <row r="98" spans="1:2" x14ac:dyDescent="0.2">
      <c r="A98" t="s">
        <v>326</v>
      </c>
      <c r="B98" t="s">
        <v>327</v>
      </c>
    </row>
    <row r="99" spans="1:2" x14ac:dyDescent="0.2">
      <c r="A99" t="s">
        <v>328</v>
      </c>
      <c r="B99" t="s">
        <v>329</v>
      </c>
    </row>
    <row r="100" spans="1:2" x14ac:dyDescent="0.2">
      <c r="A100" t="s">
        <v>330</v>
      </c>
      <c r="B100" t="s">
        <v>331</v>
      </c>
    </row>
    <row r="101" spans="1:2" x14ac:dyDescent="0.2">
      <c r="A101" t="s">
        <v>332</v>
      </c>
      <c r="B101" t="s">
        <v>333</v>
      </c>
    </row>
    <row r="102" spans="1:2" x14ac:dyDescent="0.2">
      <c r="A102" t="s">
        <v>334</v>
      </c>
      <c r="B102" t="s">
        <v>335</v>
      </c>
    </row>
    <row r="103" spans="1:2" x14ac:dyDescent="0.2">
      <c r="A103" t="s">
        <v>336</v>
      </c>
      <c r="B103" t="s">
        <v>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2"/>
  <sheetViews>
    <sheetView workbookViewId="0">
      <selection activeCell="J21" sqref="J21"/>
    </sheetView>
  </sheetViews>
  <sheetFormatPr defaultRowHeight="12.75" x14ac:dyDescent="0.2"/>
  <cols>
    <col min="2" max="2" width="28.28515625" customWidth="1"/>
  </cols>
  <sheetData>
    <row r="1" spans="1:2" ht="15" x14ac:dyDescent="0.25">
      <c r="A1" s="151" t="s">
        <v>134</v>
      </c>
      <c r="B1" s="151" t="s">
        <v>132</v>
      </c>
    </row>
    <row r="2" spans="1:2" x14ac:dyDescent="0.2">
      <c r="A2">
        <v>583</v>
      </c>
      <c r="B2" t="s">
        <v>338</v>
      </c>
    </row>
    <row r="3" spans="1:2" x14ac:dyDescent="0.2">
      <c r="A3">
        <v>584</v>
      </c>
      <c r="B3" t="s">
        <v>339</v>
      </c>
    </row>
    <row r="4" spans="1:2" x14ac:dyDescent="0.2">
      <c r="A4">
        <v>404</v>
      </c>
      <c r="B4" t="s">
        <v>340</v>
      </c>
    </row>
    <row r="5" spans="1:2" x14ac:dyDescent="0.2">
      <c r="A5">
        <v>366</v>
      </c>
      <c r="B5" t="s">
        <v>341</v>
      </c>
    </row>
    <row r="6" spans="1:2" x14ac:dyDescent="0.2">
      <c r="A6">
        <v>519</v>
      </c>
      <c r="B6" t="s">
        <v>342</v>
      </c>
    </row>
    <row r="7" spans="1:2" x14ac:dyDescent="0.2">
      <c r="A7">
        <v>383</v>
      </c>
      <c r="B7" t="s">
        <v>343</v>
      </c>
    </row>
    <row r="8" spans="1:2" x14ac:dyDescent="0.2">
      <c r="A8">
        <v>451</v>
      </c>
      <c r="B8" t="s">
        <v>344</v>
      </c>
    </row>
    <row r="9" spans="1:2" x14ac:dyDescent="0.2">
      <c r="A9">
        <v>355</v>
      </c>
      <c r="B9" t="s">
        <v>345</v>
      </c>
    </row>
    <row r="10" spans="1:2" x14ac:dyDescent="0.2">
      <c r="A10">
        <v>310</v>
      </c>
      <c r="B10" t="s">
        <v>345</v>
      </c>
    </row>
    <row r="11" spans="1:2" x14ac:dyDescent="0.2">
      <c r="A11">
        <v>359</v>
      </c>
      <c r="B11" t="s">
        <v>346</v>
      </c>
    </row>
    <row r="12" spans="1:2" x14ac:dyDescent="0.2">
      <c r="A12">
        <v>332</v>
      </c>
      <c r="B12" t="s">
        <v>347</v>
      </c>
    </row>
    <row r="13" spans="1:2" x14ac:dyDescent="0.2">
      <c r="A13">
        <v>351</v>
      </c>
      <c r="B13" t="s">
        <v>348</v>
      </c>
    </row>
    <row r="14" spans="1:2" x14ac:dyDescent="0.2">
      <c r="A14">
        <v>547</v>
      </c>
      <c r="B14" t="s">
        <v>348</v>
      </c>
    </row>
    <row r="15" spans="1:2" x14ac:dyDescent="0.2">
      <c r="A15">
        <v>548</v>
      </c>
      <c r="B15" t="s">
        <v>348</v>
      </c>
    </row>
    <row r="16" spans="1:2" x14ac:dyDescent="0.2">
      <c r="A16">
        <v>353</v>
      </c>
      <c r="B16" t="s">
        <v>349</v>
      </c>
    </row>
    <row r="17" spans="1:2" x14ac:dyDescent="0.2">
      <c r="A17">
        <v>294</v>
      </c>
      <c r="B17" t="s">
        <v>350</v>
      </c>
    </row>
    <row r="18" spans="1:2" x14ac:dyDescent="0.2">
      <c r="A18">
        <v>357</v>
      </c>
      <c r="B18" t="s">
        <v>351</v>
      </c>
    </row>
    <row r="19" spans="1:2" x14ac:dyDescent="0.2">
      <c r="A19">
        <v>486</v>
      </c>
      <c r="B19" t="s">
        <v>352</v>
      </c>
    </row>
    <row r="20" spans="1:2" x14ac:dyDescent="0.2">
      <c r="A20">
        <v>361</v>
      </c>
      <c r="B20" t="s">
        <v>353</v>
      </c>
    </row>
    <row r="21" spans="1:2" x14ac:dyDescent="0.2">
      <c r="A21">
        <v>334</v>
      </c>
      <c r="B21" t="s">
        <v>354</v>
      </c>
    </row>
    <row r="22" spans="1:2" x14ac:dyDescent="0.2">
      <c r="A22">
        <v>512</v>
      </c>
      <c r="B22" t="s">
        <v>355</v>
      </c>
    </row>
    <row r="23" spans="1:2" x14ac:dyDescent="0.2">
      <c r="A23">
        <v>365</v>
      </c>
      <c r="B23" t="s">
        <v>356</v>
      </c>
    </row>
    <row r="24" spans="1:2" x14ac:dyDescent="0.2">
      <c r="A24">
        <v>463</v>
      </c>
      <c r="B24" t="s">
        <v>357</v>
      </c>
    </row>
    <row r="25" spans="1:2" x14ac:dyDescent="0.2">
      <c r="A25">
        <v>506</v>
      </c>
      <c r="B25" t="s">
        <v>358</v>
      </c>
    </row>
    <row r="26" spans="1:2" x14ac:dyDescent="0.2">
      <c r="A26">
        <v>417</v>
      </c>
      <c r="B26" t="s">
        <v>359</v>
      </c>
    </row>
    <row r="27" spans="1:2" x14ac:dyDescent="0.2">
      <c r="A27">
        <v>574</v>
      </c>
      <c r="B27" t="s">
        <v>360</v>
      </c>
    </row>
    <row r="28" spans="1:2" x14ac:dyDescent="0.2">
      <c r="A28">
        <v>559</v>
      </c>
      <c r="B28" t="s">
        <v>361</v>
      </c>
    </row>
    <row r="29" spans="1:2" x14ac:dyDescent="0.2">
      <c r="A29">
        <v>456</v>
      </c>
      <c r="B29" t="s">
        <v>362</v>
      </c>
    </row>
    <row r="30" spans="1:2" x14ac:dyDescent="0.2">
      <c r="A30">
        <v>300</v>
      </c>
      <c r="B30" t="s">
        <v>363</v>
      </c>
    </row>
    <row r="31" spans="1:2" x14ac:dyDescent="0.2">
      <c r="A31">
        <v>319</v>
      </c>
      <c r="B31" t="s">
        <v>364</v>
      </c>
    </row>
    <row r="32" spans="1:2" x14ac:dyDescent="0.2">
      <c r="A32">
        <v>307</v>
      </c>
      <c r="B32" t="s">
        <v>365</v>
      </c>
    </row>
    <row r="33" spans="1:2" x14ac:dyDescent="0.2">
      <c r="A33">
        <v>419</v>
      </c>
      <c r="B33" t="s">
        <v>366</v>
      </c>
    </row>
    <row r="34" spans="1:2" x14ac:dyDescent="0.2">
      <c r="A34">
        <v>302</v>
      </c>
      <c r="B34" t="s">
        <v>367</v>
      </c>
    </row>
    <row r="35" spans="1:2" x14ac:dyDescent="0.2">
      <c r="A35">
        <v>445</v>
      </c>
      <c r="B35" t="s">
        <v>368</v>
      </c>
    </row>
    <row r="36" spans="1:2" x14ac:dyDescent="0.2">
      <c r="A36">
        <v>515</v>
      </c>
      <c r="B36" t="s">
        <v>369</v>
      </c>
    </row>
    <row r="37" spans="1:2" x14ac:dyDescent="0.2">
      <c r="A37">
        <v>516</v>
      </c>
      <c r="B37" t="s">
        <v>369</v>
      </c>
    </row>
    <row r="38" spans="1:2" x14ac:dyDescent="0.2">
      <c r="A38">
        <v>507</v>
      </c>
      <c r="B38" t="s">
        <v>370</v>
      </c>
    </row>
    <row r="39" spans="1:2" x14ac:dyDescent="0.2">
      <c r="A39">
        <v>292</v>
      </c>
      <c r="B39" t="s">
        <v>371</v>
      </c>
    </row>
    <row r="40" spans="1:2" x14ac:dyDescent="0.2">
      <c r="A40">
        <v>473</v>
      </c>
      <c r="B40" t="s">
        <v>372</v>
      </c>
    </row>
    <row r="41" spans="1:2" x14ac:dyDescent="0.2">
      <c r="A41">
        <v>471</v>
      </c>
      <c r="B41" t="s">
        <v>373</v>
      </c>
    </row>
    <row r="42" spans="1:2" x14ac:dyDescent="0.2">
      <c r="A42">
        <v>288</v>
      </c>
      <c r="B42" t="s">
        <v>374</v>
      </c>
    </row>
    <row r="43" spans="1:2" x14ac:dyDescent="0.2">
      <c r="A43">
        <v>467</v>
      </c>
      <c r="B43" t="s">
        <v>375</v>
      </c>
    </row>
    <row r="44" spans="1:2" x14ac:dyDescent="0.2">
      <c r="A44">
        <v>368</v>
      </c>
      <c r="B44" t="s">
        <v>376</v>
      </c>
    </row>
    <row r="45" spans="1:2" x14ac:dyDescent="0.2">
      <c r="A45">
        <v>316</v>
      </c>
      <c r="B45" t="s">
        <v>377</v>
      </c>
    </row>
    <row r="46" spans="1:2" x14ac:dyDescent="0.2">
      <c r="A46">
        <v>552</v>
      </c>
      <c r="B46" t="s">
        <v>377</v>
      </c>
    </row>
    <row r="47" spans="1:2" x14ac:dyDescent="0.2">
      <c r="A47">
        <v>397</v>
      </c>
      <c r="B47" t="s">
        <v>378</v>
      </c>
    </row>
    <row r="48" spans="1:2" x14ac:dyDescent="0.2">
      <c r="A48">
        <v>505</v>
      </c>
      <c r="B48" t="s">
        <v>379</v>
      </c>
    </row>
    <row r="49" spans="1:2" x14ac:dyDescent="0.2">
      <c r="A49">
        <v>390</v>
      </c>
      <c r="B49" t="s">
        <v>380</v>
      </c>
    </row>
    <row r="50" spans="1:2" x14ac:dyDescent="0.2">
      <c r="A50">
        <v>570</v>
      </c>
      <c r="B50" t="s">
        <v>381</v>
      </c>
    </row>
    <row r="51" spans="1:2" x14ac:dyDescent="0.2">
      <c r="A51">
        <v>573</v>
      </c>
      <c r="B51" t="s">
        <v>382</v>
      </c>
    </row>
    <row r="52" spans="1:2" x14ac:dyDescent="0.2">
      <c r="A52">
        <v>362</v>
      </c>
      <c r="B52" t="s">
        <v>383</v>
      </c>
    </row>
    <row r="53" spans="1:2" x14ac:dyDescent="0.2">
      <c r="A53">
        <v>420</v>
      </c>
      <c r="B53" t="s">
        <v>384</v>
      </c>
    </row>
    <row r="54" spans="1:2" x14ac:dyDescent="0.2">
      <c r="A54">
        <v>466</v>
      </c>
      <c r="B54" t="s">
        <v>385</v>
      </c>
    </row>
    <row r="55" spans="1:2" x14ac:dyDescent="0.2">
      <c r="A55">
        <v>448</v>
      </c>
      <c r="B55" t="s">
        <v>386</v>
      </c>
    </row>
    <row r="56" spans="1:2" x14ac:dyDescent="0.2">
      <c r="A56">
        <v>402</v>
      </c>
      <c r="B56" t="s">
        <v>387</v>
      </c>
    </row>
    <row r="57" spans="1:2" x14ac:dyDescent="0.2">
      <c r="A57">
        <v>465</v>
      </c>
      <c r="B57" t="s">
        <v>388</v>
      </c>
    </row>
    <row r="58" spans="1:2" x14ac:dyDescent="0.2">
      <c r="A58">
        <v>401</v>
      </c>
      <c r="B58" t="s">
        <v>389</v>
      </c>
    </row>
    <row r="59" spans="1:2" x14ac:dyDescent="0.2">
      <c r="A59">
        <v>576</v>
      </c>
      <c r="B59" t="s">
        <v>390</v>
      </c>
    </row>
    <row r="60" spans="1:2" x14ac:dyDescent="0.2">
      <c r="A60">
        <v>392</v>
      </c>
      <c r="B60" t="s">
        <v>391</v>
      </c>
    </row>
    <row r="61" spans="1:2" x14ac:dyDescent="0.2">
      <c r="A61">
        <v>387</v>
      </c>
      <c r="B61" t="s">
        <v>392</v>
      </c>
    </row>
    <row r="62" spans="1:2" x14ac:dyDescent="0.2">
      <c r="A62">
        <v>533</v>
      </c>
      <c r="B62" t="s">
        <v>393</v>
      </c>
    </row>
    <row r="63" spans="1:2" x14ac:dyDescent="0.2">
      <c r="A63">
        <v>532</v>
      </c>
      <c r="B63" t="s">
        <v>394</v>
      </c>
    </row>
    <row r="64" spans="1:2" x14ac:dyDescent="0.2">
      <c r="A64">
        <v>575</v>
      </c>
      <c r="B64" t="s">
        <v>395</v>
      </c>
    </row>
    <row r="65" spans="1:2" x14ac:dyDescent="0.2">
      <c r="A65">
        <v>286</v>
      </c>
      <c r="B65" t="s">
        <v>396</v>
      </c>
    </row>
    <row r="66" spans="1:2" x14ac:dyDescent="0.2">
      <c r="A66">
        <v>304</v>
      </c>
      <c r="B66" t="s">
        <v>397</v>
      </c>
    </row>
    <row r="67" spans="1:2" x14ac:dyDescent="0.2">
      <c r="A67">
        <v>303</v>
      </c>
      <c r="B67" t="s">
        <v>398</v>
      </c>
    </row>
    <row r="68" spans="1:2" x14ac:dyDescent="0.2">
      <c r="A68">
        <v>371</v>
      </c>
      <c r="B68" t="s">
        <v>399</v>
      </c>
    </row>
    <row r="69" spans="1:2" x14ac:dyDescent="0.2">
      <c r="A69">
        <v>411</v>
      </c>
      <c r="B69" t="s">
        <v>400</v>
      </c>
    </row>
    <row r="70" spans="1:2" x14ac:dyDescent="0.2">
      <c r="A70">
        <v>446</v>
      </c>
      <c r="B70" t="s">
        <v>401</v>
      </c>
    </row>
    <row r="71" spans="1:2" x14ac:dyDescent="0.2">
      <c r="A71">
        <v>421</v>
      </c>
      <c r="B71" t="s">
        <v>402</v>
      </c>
    </row>
    <row r="72" spans="1:2" x14ac:dyDescent="0.2">
      <c r="A72">
        <v>422</v>
      </c>
      <c r="B72" t="s">
        <v>403</v>
      </c>
    </row>
    <row r="73" spans="1:2" x14ac:dyDescent="0.2">
      <c r="A73">
        <v>557</v>
      </c>
      <c r="B73" t="s">
        <v>404</v>
      </c>
    </row>
    <row r="74" spans="1:2" x14ac:dyDescent="0.2">
      <c r="A74">
        <v>468</v>
      </c>
      <c r="B74" t="s">
        <v>405</v>
      </c>
    </row>
    <row r="75" spans="1:2" x14ac:dyDescent="0.2">
      <c r="A75">
        <v>349</v>
      </c>
      <c r="B75" t="s">
        <v>406</v>
      </c>
    </row>
    <row r="76" spans="1:2" x14ac:dyDescent="0.2">
      <c r="A76">
        <v>389</v>
      </c>
      <c r="B76" t="s">
        <v>407</v>
      </c>
    </row>
    <row r="77" spans="1:2" x14ac:dyDescent="0.2">
      <c r="A77">
        <v>315</v>
      </c>
      <c r="B77" t="s">
        <v>408</v>
      </c>
    </row>
    <row r="78" spans="1:2" x14ac:dyDescent="0.2">
      <c r="A78">
        <v>340</v>
      </c>
      <c r="B78" t="s">
        <v>409</v>
      </c>
    </row>
    <row r="79" spans="1:2" x14ac:dyDescent="0.2">
      <c r="A79">
        <v>339</v>
      </c>
      <c r="B79" t="s">
        <v>410</v>
      </c>
    </row>
    <row r="80" spans="1:2" x14ac:dyDescent="0.2">
      <c r="A80">
        <v>542</v>
      </c>
      <c r="B80" t="s">
        <v>411</v>
      </c>
    </row>
    <row r="81" spans="1:2" x14ac:dyDescent="0.2">
      <c r="A81">
        <v>491</v>
      </c>
      <c r="B81" t="s">
        <v>412</v>
      </c>
    </row>
    <row r="82" spans="1:2" x14ac:dyDescent="0.2">
      <c r="A82">
        <v>484</v>
      </c>
      <c r="B82" t="s">
        <v>413</v>
      </c>
    </row>
    <row r="83" spans="1:2" x14ac:dyDescent="0.2">
      <c r="A83">
        <v>377</v>
      </c>
      <c r="B83" t="s">
        <v>414</v>
      </c>
    </row>
    <row r="84" spans="1:2" x14ac:dyDescent="0.2">
      <c r="A84">
        <v>330</v>
      </c>
      <c r="B84" t="s">
        <v>415</v>
      </c>
    </row>
    <row r="85" spans="1:2" x14ac:dyDescent="0.2">
      <c r="A85">
        <v>318</v>
      </c>
      <c r="B85" t="s">
        <v>416</v>
      </c>
    </row>
    <row r="86" spans="1:2" x14ac:dyDescent="0.2">
      <c r="A86">
        <v>450</v>
      </c>
      <c r="B86" t="s">
        <v>417</v>
      </c>
    </row>
    <row r="87" spans="1:2" x14ac:dyDescent="0.2">
      <c r="A87">
        <v>341</v>
      </c>
      <c r="B87" t="s">
        <v>418</v>
      </c>
    </row>
    <row r="88" spans="1:2" x14ac:dyDescent="0.2">
      <c r="A88">
        <v>344</v>
      </c>
      <c r="B88" t="s">
        <v>419</v>
      </c>
    </row>
    <row r="89" spans="1:2" x14ac:dyDescent="0.2">
      <c r="A89">
        <v>424</v>
      </c>
      <c r="B89" t="s">
        <v>420</v>
      </c>
    </row>
    <row r="90" spans="1:2" x14ac:dyDescent="0.2">
      <c r="A90">
        <v>328</v>
      </c>
      <c r="B90" t="s">
        <v>421</v>
      </c>
    </row>
    <row r="91" spans="1:2" x14ac:dyDescent="0.2">
      <c r="A91">
        <v>329</v>
      </c>
      <c r="B91" t="s">
        <v>422</v>
      </c>
    </row>
    <row r="92" spans="1:2" x14ac:dyDescent="0.2">
      <c r="A92">
        <v>321</v>
      </c>
      <c r="B92" t="s">
        <v>423</v>
      </c>
    </row>
    <row r="93" spans="1:2" x14ac:dyDescent="0.2">
      <c r="A93">
        <v>323</v>
      </c>
      <c r="B93" t="s">
        <v>424</v>
      </c>
    </row>
    <row r="94" spans="1:2" x14ac:dyDescent="0.2">
      <c r="A94">
        <v>414</v>
      </c>
      <c r="B94" t="s">
        <v>425</v>
      </c>
    </row>
    <row r="95" spans="1:2" x14ac:dyDescent="0.2">
      <c r="A95">
        <v>409</v>
      </c>
      <c r="B95" t="s">
        <v>426</v>
      </c>
    </row>
    <row r="96" spans="1:2" x14ac:dyDescent="0.2">
      <c r="A96">
        <v>415</v>
      </c>
      <c r="B96" t="s">
        <v>427</v>
      </c>
    </row>
    <row r="97" spans="1:2" x14ac:dyDescent="0.2">
      <c r="A97">
        <v>522</v>
      </c>
      <c r="B97" t="s">
        <v>428</v>
      </c>
    </row>
    <row r="98" spans="1:2" x14ac:dyDescent="0.2">
      <c r="A98">
        <v>322</v>
      </c>
      <c r="B98" t="s">
        <v>429</v>
      </c>
    </row>
    <row r="99" spans="1:2" x14ac:dyDescent="0.2">
      <c r="A99">
        <v>324</v>
      </c>
      <c r="B99" t="s">
        <v>430</v>
      </c>
    </row>
    <row r="100" spans="1:2" x14ac:dyDescent="0.2">
      <c r="A100">
        <v>410</v>
      </c>
      <c r="B100" t="s">
        <v>431</v>
      </c>
    </row>
    <row r="101" spans="1:2" x14ac:dyDescent="0.2">
      <c r="A101">
        <v>367</v>
      </c>
      <c r="B101" t="s">
        <v>432</v>
      </c>
    </row>
    <row r="102" spans="1:2" x14ac:dyDescent="0.2">
      <c r="A102">
        <v>425</v>
      </c>
      <c r="B102" t="s">
        <v>433</v>
      </c>
    </row>
    <row r="103" spans="1:2" x14ac:dyDescent="0.2">
      <c r="A103">
        <v>551</v>
      </c>
      <c r="B103" t="s">
        <v>434</v>
      </c>
    </row>
    <row r="104" spans="1:2" x14ac:dyDescent="0.2">
      <c r="A104">
        <v>554</v>
      </c>
      <c r="B104" t="s">
        <v>435</v>
      </c>
    </row>
    <row r="105" spans="1:2" x14ac:dyDescent="0.2">
      <c r="A105">
        <v>555</v>
      </c>
      <c r="B105" t="s">
        <v>435</v>
      </c>
    </row>
    <row r="106" spans="1:2" x14ac:dyDescent="0.2">
      <c r="A106">
        <v>541</v>
      </c>
      <c r="B106" t="s">
        <v>436</v>
      </c>
    </row>
    <row r="107" spans="1:2" x14ac:dyDescent="0.2">
      <c r="A107">
        <v>469</v>
      </c>
      <c r="B107" t="s">
        <v>437</v>
      </c>
    </row>
    <row r="108" spans="1:2" x14ac:dyDescent="0.2">
      <c r="A108">
        <v>492</v>
      </c>
      <c r="B108" t="s">
        <v>438</v>
      </c>
    </row>
    <row r="109" spans="1:2" x14ac:dyDescent="0.2">
      <c r="A109">
        <v>375</v>
      </c>
      <c r="B109" t="s">
        <v>439</v>
      </c>
    </row>
    <row r="110" spans="1:2" x14ac:dyDescent="0.2">
      <c r="A110">
        <v>546</v>
      </c>
      <c r="B110" t="s">
        <v>440</v>
      </c>
    </row>
    <row r="111" spans="1:2" x14ac:dyDescent="0.2">
      <c r="A111">
        <v>426</v>
      </c>
      <c r="B111" t="s">
        <v>441</v>
      </c>
    </row>
    <row r="112" spans="1:2" x14ac:dyDescent="0.2">
      <c r="A112">
        <v>297</v>
      </c>
      <c r="B112" t="s">
        <v>442</v>
      </c>
    </row>
    <row r="113" spans="1:2" x14ac:dyDescent="0.2">
      <c r="A113">
        <v>298</v>
      </c>
      <c r="B113" t="s">
        <v>442</v>
      </c>
    </row>
    <row r="114" spans="1:2" x14ac:dyDescent="0.2">
      <c r="A114">
        <v>494</v>
      </c>
      <c r="B114" t="s">
        <v>443</v>
      </c>
    </row>
    <row r="115" spans="1:2" x14ac:dyDescent="0.2">
      <c r="A115">
        <v>496</v>
      </c>
      <c r="B115" t="s">
        <v>444</v>
      </c>
    </row>
    <row r="116" spans="1:2" x14ac:dyDescent="0.2">
      <c r="A116">
        <v>503</v>
      </c>
      <c r="B116" t="s">
        <v>445</v>
      </c>
    </row>
    <row r="117" spans="1:2" x14ac:dyDescent="0.2">
      <c r="A117">
        <v>458</v>
      </c>
      <c r="B117" t="s">
        <v>446</v>
      </c>
    </row>
    <row r="118" spans="1:2" x14ac:dyDescent="0.2">
      <c r="A118">
        <v>447</v>
      </c>
      <c r="B118" t="s">
        <v>447</v>
      </c>
    </row>
    <row r="119" spans="1:2" x14ac:dyDescent="0.2">
      <c r="A119">
        <v>370</v>
      </c>
      <c r="B119" t="s">
        <v>448</v>
      </c>
    </row>
    <row r="120" spans="1:2" x14ac:dyDescent="0.2">
      <c r="A120">
        <v>582</v>
      </c>
      <c r="B120" t="s">
        <v>449</v>
      </c>
    </row>
    <row r="121" spans="1:2" x14ac:dyDescent="0.2">
      <c r="A121">
        <v>396</v>
      </c>
      <c r="B121" t="s">
        <v>450</v>
      </c>
    </row>
    <row r="122" spans="1:2" x14ac:dyDescent="0.2">
      <c r="A122">
        <v>534</v>
      </c>
      <c r="B122" t="s">
        <v>451</v>
      </c>
    </row>
    <row r="123" spans="1:2" x14ac:dyDescent="0.2">
      <c r="A123">
        <v>504</v>
      </c>
      <c r="B123" t="s">
        <v>452</v>
      </c>
    </row>
    <row r="124" spans="1:2" x14ac:dyDescent="0.2">
      <c r="A124">
        <v>372</v>
      </c>
      <c r="B124" t="s">
        <v>453</v>
      </c>
    </row>
    <row r="125" spans="1:2" x14ac:dyDescent="0.2">
      <c r="A125">
        <v>428</v>
      </c>
      <c r="B125" t="s">
        <v>454</v>
      </c>
    </row>
    <row r="126" spans="1:2" x14ac:dyDescent="0.2">
      <c r="A126">
        <v>416</v>
      </c>
      <c r="B126" t="s">
        <v>455</v>
      </c>
    </row>
    <row r="127" spans="1:2" x14ac:dyDescent="0.2">
      <c r="A127">
        <v>413</v>
      </c>
      <c r="B127" t="s">
        <v>456</v>
      </c>
    </row>
    <row r="128" spans="1:2" x14ac:dyDescent="0.2">
      <c r="A128">
        <v>429</v>
      </c>
      <c r="B128" t="s">
        <v>457</v>
      </c>
    </row>
    <row r="129" spans="1:2" x14ac:dyDescent="0.2">
      <c r="A129">
        <v>508</v>
      </c>
      <c r="B129" t="s">
        <v>458</v>
      </c>
    </row>
    <row r="130" spans="1:2" x14ac:dyDescent="0.2">
      <c r="A130">
        <v>481</v>
      </c>
      <c r="B130" t="s">
        <v>133</v>
      </c>
    </row>
    <row r="131" spans="1:2" x14ac:dyDescent="0.2">
      <c r="A131">
        <v>430</v>
      </c>
      <c r="B131" t="s">
        <v>459</v>
      </c>
    </row>
    <row r="132" spans="1:2" x14ac:dyDescent="0.2">
      <c r="A132">
        <v>476</v>
      </c>
      <c r="B132" t="s">
        <v>460</v>
      </c>
    </row>
    <row r="133" spans="1:2" x14ac:dyDescent="0.2">
      <c r="A133">
        <v>388</v>
      </c>
      <c r="B133" t="s">
        <v>461</v>
      </c>
    </row>
    <row r="134" spans="1:2" x14ac:dyDescent="0.2">
      <c r="A134">
        <v>556</v>
      </c>
      <c r="B134" t="s">
        <v>462</v>
      </c>
    </row>
    <row r="135" spans="1:2" x14ac:dyDescent="0.2">
      <c r="A135">
        <v>346</v>
      </c>
      <c r="B135" t="s">
        <v>463</v>
      </c>
    </row>
    <row r="136" spans="1:2" x14ac:dyDescent="0.2">
      <c r="A136">
        <v>290</v>
      </c>
      <c r="B136" t="s">
        <v>464</v>
      </c>
    </row>
    <row r="137" spans="1:2" x14ac:dyDescent="0.2">
      <c r="A137">
        <v>499</v>
      </c>
      <c r="B137" t="s">
        <v>465</v>
      </c>
    </row>
    <row r="138" spans="1:2" x14ac:dyDescent="0.2">
      <c r="A138">
        <v>526</v>
      </c>
      <c r="B138" t="s">
        <v>465</v>
      </c>
    </row>
    <row r="139" spans="1:2" x14ac:dyDescent="0.2">
      <c r="A139">
        <v>561</v>
      </c>
      <c r="B139" t="s">
        <v>466</v>
      </c>
    </row>
    <row r="140" spans="1:2" x14ac:dyDescent="0.2">
      <c r="A140">
        <v>363</v>
      </c>
      <c r="B140" t="s">
        <v>467</v>
      </c>
    </row>
    <row r="141" spans="1:2" x14ac:dyDescent="0.2">
      <c r="A141">
        <v>342</v>
      </c>
      <c r="B141" t="s">
        <v>468</v>
      </c>
    </row>
    <row r="142" spans="1:2" x14ac:dyDescent="0.2">
      <c r="A142">
        <v>369</v>
      </c>
      <c r="B142" t="s">
        <v>469</v>
      </c>
    </row>
    <row r="143" spans="1:2" x14ac:dyDescent="0.2">
      <c r="A143">
        <v>543</v>
      </c>
      <c r="B143" t="s">
        <v>470</v>
      </c>
    </row>
    <row r="144" spans="1:2" x14ac:dyDescent="0.2">
      <c r="A144">
        <v>431</v>
      </c>
      <c r="B144" t="s">
        <v>471</v>
      </c>
    </row>
    <row r="145" spans="1:2" x14ac:dyDescent="0.2">
      <c r="A145">
        <v>497</v>
      </c>
      <c r="B145" t="s">
        <v>472</v>
      </c>
    </row>
    <row r="146" spans="1:2" x14ac:dyDescent="0.2">
      <c r="A146">
        <v>544</v>
      </c>
      <c r="B146" t="s">
        <v>473</v>
      </c>
    </row>
    <row r="147" spans="1:2" x14ac:dyDescent="0.2">
      <c r="A147">
        <v>527</v>
      </c>
      <c r="B147" t="s">
        <v>474</v>
      </c>
    </row>
    <row r="148" spans="1:2" x14ac:dyDescent="0.2">
      <c r="A148">
        <v>380</v>
      </c>
      <c r="B148" t="s">
        <v>475</v>
      </c>
    </row>
    <row r="149" spans="1:2" x14ac:dyDescent="0.2">
      <c r="A149">
        <v>412</v>
      </c>
      <c r="B149" t="s">
        <v>476</v>
      </c>
    </row>
    <row r="150" spans="1:2" x14ac:dyDescent="0.2">
      <c r="A150">
        <v>384</v>
      </c>
      <c r="B150" t="s">
        <v>477</v>
      </c>
    </row>
    <row r="151" spans="1:2" x14ac:dyDescent="0.2">
      <c r="A151">
        <v>498</v>
      </c>
      <c r="B151" t="s">
        <v>478</v>
      </c>
    </row>
    <row r="152" spans="1:2" x14ac:dyDescent="0.2">
      <c r="A152">
        <v>400</v>
      </c>
      <c r="B152" t="s">
        <v>479</v>
      </c>
    </row>
    <row r="153" spans="1:2" x14ac:dyDescent="0.2">
      <c r="A153">
        <v>482</v>
      </c>
      <c r="B153" t="s">
        <v>480</v>
      </c>
    </row>
    <row r="154" spans="1:2" x14ac:dyDescent="0.2">
      <c r="A154">
        <v>433</v>
      </c>
      <c r="B154" t="s">
        <v>481</v>
      </c>
    </row>
    <row r="155" spans="1:2" x14ac:dyDescent="0.2">
      <c r="A155">
        <v>483</v>
      </c>
      <c r="B155" t="s">
        <v>482</v>
      </c>
    </row>
    <row r="156" spans="1:2" x14ac:dyDescent="0.2">
      <c r="A156">
        <v>408</v>
      </c>
      <c r="B156" t="s">
        <v>483</v>
      </c>
    </row>
    <row r="157" spans="1:2" x14ac:dyDescent="0.2">
      <c r="A157">
        <v>325</v>
      </c>
      <c r="B157" t="s">
        <v>484</v>
      </c>
    </row>
    <row r="158" spans="1:2" x14ac:dyDescent="0.2">
      <c r="A158">
        <v>434</v>
      </c>
      <c r="B158" t="s">
        <v>485</v>
      </c>
    </row>
    <row r="159" spans="1:2" x14ac:dyDescent="0.2">
      <c r="A159">
        <v>284</v>
      </c>
      <c r="B159" t="s">
        <v>486</v>
      </c>
    </row>
    <row r="160" spans="1:2" x14ac:dyDescent="0.2">
      <c r="A160">
        <v>436</v>
      </c>
      <c r="B160" t="s">
        <v>487</v>
      </c>
    </row>
    <row r="161" spans="1:2" x14ac:dyDescent="0.2">
      <c r="A161">
        <v>312</v>
      </c>
      <c r="B161" t="s">
        <v>488</v>
      </c>
    </row>
    <row r="162" spans="1:2" x14ac:dyDescent="0.2">
      <c r="A162">
        <v>313</v>
      </c>
      <c r="B162" t="s">
        <v>489</v>
      </c>
    </row>
    <row r="163" spans="1:2" x14ac:dyDescent="0.2">
      <c r="A163">
        <v>529</v>
      </c>
      <c r="B163" t="s">
        <v>490</v>
      </c>
    </row>
    <row r="164" spans="1:2" x14ac:dyDescent="0.2">
      <c r="A164">
        <v>477</v>
      </c>
      <c r="B164" t="s">
        <v>491</v>
      </c>
    </row>
    <row r="165" spans="1:2" x14ac:dyDescent="0.2">
      <c r="A165">
        <v>474</v>
      </c>
      <c r="B165" t="s">
        <v>492</v>
      </c>
    </row>
    <row r="166" spans="1:2" x14ac:dyDescent="0.2">
      <c r="A166">
        <v>293</v>
      </c>
      <c r="B166" t="s">
        <v>493</v>
      </c>
    </row>
    <row r="167" spans="1:2" x14ac:dyDescent="0.2">
      <c r="A167">
        <v>296</v>
      </c>
      <c r="B167" t="s">
        <v>494</v>
      </c>
    </row>
    <row r="168" spans="1:2" x14ac:dyDescent="0.2">
      <c r="A168">
        <v>306</v>
      </c>
      <c r="B168" t="s">
        <v>495</v>
      </c>
    </row>
    <row r="169" spans="1:2" x14ac:dyDescent="0.2">
      <c r="A169">
        <v>335</v>
      </c>
      <c r="B169" t="s">
        <v>496</v>
      </c>
    </row>
    <row r="170" spans="1:2" x14ac:dyDescent="0.2">
      <c r="A170">
        <v>338</v>
      </c>
      <c r="B170" t="s">
        <v>497</v>
      </c>
    </row>
    <row r="171" spans="1:2" x14ac:dyDescent="0.2">
      <c r="A171">
        <v>399</v>
      </c>
      <c r="B171" t="s">
        <v>498</v>
      </c>
    </row>
    <row r="172" spans="1:2" x14ac:dyDescent="0.2">
      <c r="A172">
        <v>437</v>
      </c>
      <c r="B172" t="s">
        <v>499</v>
      </c>
    </row>
    <row r="173" spans="1:2" x14ac:dyDescent="0.2">
      <c r="A173">
        <v>489</v>
      </c>
      <c r="B173" t="s">
        <v>500</v>
      </c>
    </row>
    <row r="174" spans="1:2" x14ac:dyDescent="0.2">
      <c r="A174">
        <v>475</v>
      </c>
      <c r="B174" t="s">
        <v>501</v>
      </c>
    </row>
    <row r="175" spans="1:2" x14ac:dyDescent="0.2">
      <c r="A175">
        <v>381</v>
      </c>
      <c r="B175" t="s">
        <v>502</v>
      </c>
    </row>
    <row r="176" spans="1:2" x14ac:dyDescent="0.2">
      <c r="A176">
        <v>488</v>
      </c>
      <c r="B176" t="s">
        <v>503</v>
      </c>
    </row>
    <row r="177" spans="1:2" x14ac:dyDescent="0.2">
      <c r="A177">
        <v>291</v>
      </c>
      <c r="B177" t="s">
        <v>504</v>
      </c>
    </row>
    <row r="178" spans="1:2" x14ac:dyDescent="0.2">
      <c r="A178">
        <v>403</v>
      </c>
      <c r="B178" t="s">
        <v>505</v>
      </c>
    </row>
    <row r="179" spans="1:2" x14ac:dyDescent="0.2">
      <c r="A179">
        <v>374</v>
      </c>
      <c r="B179" t="s">
        <v>506</v>
      </c>
    </row>
    <row r="180" spans="1:2" x14ac:dyDescent="0.2">
      <c r="A180">
        <v>550</v>
      </c>
      <c r="B180" t="s">
        <v>507</v>
      </c>
    </row>
    <row r="181" spans="1:2" x14ac:dyDescent="0.2">
      <c r="A181">
        <v>347</v>
      </c>
      <c r="B181" t="s">
        <v>508</v>
      </c>
    </row>
    <row r="182" spans="1:2" x14ac:dyDescent="0.2">
      <c r="A182">
        <v>485</v>
      </c>
      <c r="B182" t="s">
        <v>509</v>
      </c>
    </row>
    <row r="183" spans="1:2" x14ac:dyDescent="0.2">
      <c r="A183">
        <v>558</v>
      </c>
      <c r="B183" t="s">
        <v>510</v>
      </c>
    </row>
    <row r="184" spans="1:2" x14ac:dyDescent="0.2">
      <c r="A184">
        <v>314</v>
      </c>
      <c r="B184" t="s">
        <v>511</v>
      </c>
    </row>
    <row r="185" spans="1:2" x14ac:dyDescent="0.2">
      <c r="A185">
        <v>406</v>
      </c>
      <c r="B185" t="s">
        <v>512</v>
      </c>
    </row>
    <row r="186" spans="1:2" x14ac:dyDescent="0.2">
      <c r="A186">
        <v>535</v>
      </c>
      <c r="B186" t="s">
        <v>513</v>
      </c>
    </row>
    <row r="187" spans="1:2" x14ac:dyDescent="0.2">
      <c r="A187">
        <v>385</v>
      </c>
      <c r="B187" t="s">
        <v>514</v>
      </c>
    </row>
    <row r="188" spans="1:2" x14ac:dyDescent="0.2">
      <c r="A188">
        <v>470</v>
      </c>
      <c r="B188" t="s">
        <v>515</v>
      </c>
    </row>
    <row r="189" spans="1:2" x14ac:dyDescent="0.2">
      <c r="A189">
        <v>578</v>
      </c>
      <c r="B189" t="s">
        <v>516</v>
      </c>
    </row>
    <row r="190" spans="1:2" x14ac:dyDescent="0.2">
      <c r="A190">
        <v>553</v>
      </c>
      <c r="B190" t="s">
        <v>517</v>
      </c>
    </row>
    <row r="191" spans="1:2" x14ac:dyDescent="0.2">
      <c r="A191">
        <v>444</v>
      </c>
      <c r="B191" t="s">
        <v>518</v>
      </c>
    </row>
    <row r="192" spans="1:2" x14ac:dyDescent="0.2">
      <c r="A192">
        <v>581</v>
      </c>
      <c r="B192" t="s">
        <v>519</v>
      </c>
    </row>
    <row r="193" spans="1:2" x14ac:dyDescent="0.2">
      <c r="A193">
        <v>283</v>
      </c>
      <c r="B193" t="s">
        <v>520</v>
      </c>
    </row>
    <row r="194" spans="1:2" x14ac:dyDescent="0.2">
      <c r="A194">
        <v>461</v>
      </c>
      <c r="B194" t="s">
        <v>521</v>
      </c>
    </row>
    <row r="195" spans="1:2" x14ac:dyDescent="0.2">
      <c r="A195">
        <v>579</v>
      </c>
      <c r="B195" t="s">
        <v>522</v>
      </c>
    </row>
    <row r="196" spans="1:2" x14ac:dyDescent="0.2">
      <c r="A196">
        <v>438</v>
      </c>
      <c r="B196" t="s">
        <v>523</v>
      </c>
    </row>
    <row r="197" spans="1:2" x14ac:dyDescent="0.2">
      <c r="A197">
        <v>364</v>
      </c>
      <c r="B197" t="s">
        <v>524</v>
      </c>
    </row>
    <row r="198" spans="1:2" x14ac:dyDescent="0.2">
      <c r="A198">
        <v>538</v>
      </c>
      <c r="B198" t="s">
        <v>525</v>
      </c>
    </row>
    <row r="199" spans="1:2" x14ac:dyDescent="0.2">
      <c r="A199">
        <v>518</v>
      </c>
      <c r="B199" t="s">
        <v>526</v>
      </c>
    </row>
    <row r="200" spans="1:2" x14ac:dyDescent="0.2">
      <c r="A200">
        <v>454</v>
      </c>
      <c r="B200" t="s">
        <v>527</v>
      </c>
    </row>
    <row r="201" spans="1:2" x14ac:dyDescent="0.2">
      <c r="A201">
        <v>309</v>
      </c>
      <c r="B201" t="s">
        <v>528</v>
      </c>
    </row>
    <row r="202" spans="1:2" x14ac:dyDescent="0.2">
      <c r="A202">
        <v>327</v>
      </c>
      <c r="B202" t="s">
        <v>529</v>
      </c>
    </row>
    <row r="203" spans="1:2" x14ac:dyDescent="0.2">
      <c r="A203">
        <v>453</v>
      </c>
      <c r="B203" t="s">
        <v>530</v>
      </c>
    </row>
    <row r="204" spans="1:2" x14ac:dyDescent="0.2">
      <c r="A204">
        <v>317</v>
      </c>
      <c r="B204" t="s">
        <v>531</v>
      </c>
    </row>
    <row r="205" spans="1:2" x14ac:dyDescent="0.2">
      <c r="A205">
        <v>305</v>
      </c>
      <c r="B205" t="s">
        <v>532</v>
      </c>
    </row>
    <row r="206" spans="1:2" x14ac:dyDescent="0.2">
      <c r="A206">
        <v>531</v>
      </c>
      <c r="B206" t="s">
        <v>533</v>
      </c>
    </row>
    <row r="207" spans="1:2" x14ac:dyDescent="0.2">
      <c r="A207">
        <v>391</v>
      </c>
      <c r="B207" t="s">
        <v>534</v>
      </c>
    </row>
    <row r="208" spans="1:2" x14ac:dyDescent="0.2">
      <c r="A208">
        <v>490</v>
      </c>
      <c r="B208" t="s">
        <v>535</v>
      </c>
    </row>
    <row r="209" spans="1:2" x14ac:dyDescent="0.2">
      <c r="A209">
        <v>511</v>
      </c>
      <c r="B209" t="s">
        <v>536</v>
      </c>
    </row>
    <row r="210" spans="1:2" x14ac:dyDescent="0.2">
      <c r="A210">
        <v>462</v>
      </c>
      <c r="B210" t="s">
        <v>537</v>
      </c>
    </row>
    <row r="211" spans="1:2" x14ac:dyDescent="0.2">
      <c r="A211">
        <v>530</v>
      </c>
      <c r="B211" t="s">
        <v>538</v>
      </c>
    </row>
    <row r="212" spans="1:2" x14ac:dyDescent="0.2">
      <c r="A212">
        <v>379</v>
      </c>
      <c r="B212" t="s">
        <v>539</v>
      </c>
    </row>
    <row r="213" spans="1:2" x14ac:dyDescent="0.2">
      <c r="A213">
        <v>509</v>
      </c>
      <c r="B213" t="s">
        <v>540</v>
      </c>
    </row>
    <row r="214" spans="1:2" x14ac:dyDescent="0.2">
      <c r="A214">
        <v>405</v>
      </c>
      <c r="B214" t="s">
        <v>541</v>
      </c>
    </row>
    <row r="215" spans="1:2" x14ac:dyDescent="0.2">
      <c r="A215">
        <v>525</v>
      </c>
      <c r="B215" t="s">
        <v>542</v>
      </c>
    </row>
    <row r="216" spans="1:2" x14ac:dyDescent="0.2">
      <c r="A216">
        <v>537</v>
      </c>
      <c r="B216" t="s">
        <v>543</v>
      </c>
    </row>
    <row r="217" spans="1:2" x14ac:dyDescent="0.2">
      <c r="A217">
        <v>299</v>
      </c>
      <c r="B217" t="s">
        <v>544</v>
      </c>
    </row>
    <row r="218" spans="1:2" x14ac:dyDescent="0.2">
      <c r="A218">
        <v>464</v>
      </c>
      <c r="B218" t="s">
        <v>545</v>
      </c>
    </row>
    <row r="219" spans="1:2" x14ac:dyDescent="0.2">
      <c r="A219">
        <v>439</v>
      </c>
      <c r="B219" t="s">
        <v>546</v>
      </c>
    </row>
    <row r="220" spans="1:2" x14ac:dyDescent="0.2">
      <c r="A220">
        <v>449</v>
      </c>
      <c r="B220" t="s">
        <v>547</v>
      </c>
    </row>
    <row r="221" spans="1:2" x14ac:dyDescent="0.2">
      <c r="A221">
        <v>540</v>
      </c>
      <c r="B221" t="s">
        <v>548</v>
      </c>
    </row>
    <row r="222" spans="1:2" x14ac:dyDescent="0.2">
      <c r="A222">
        <v>440</v>
      </c>
      <c r="B222" t="s">
        <v>549</v>
      </c>
    </row>
    <row r="223" spans="1:2" x14ac:dyDescent="0.2">
      <c r="A223">
        <v>398</v>
      </c>
      <c r="B223" t="s">
        <v>550</v>
      </c>
    </row>
    <row r="224" spans="1:2" x14ac:dyDescent="0.2">
      <c r="A224">
        <v>549</v>
      </c>
      <c r="B224" t="s">
        <v>551</v>
      </c>
    </row>
    <row r="225" spans="1:2" x14ac:dyDescent="0.2">
      <c r="A225">
        <v>455</v>
      </c>
      <c r="B225" t="s">
        <v>552</v>
      </c>
    </row>
    <row r="226" spans="1:2" x14ac:dyDescent="0.2">
      <c r="A226">
        <v>478</v>
      </c>
      <c r="B226" t="s">
        <v>553</v>
      </c>
    </row>
    <row r="227" spans="1:2" x14ac:dyDescent="0.2">
      <c r="A227">
        <v>572</v>
      </c>
      <c r="B227" t="s">
        <v>554</v>
      </c>
    </row>
    <row r="228" spans="1:2" x14ac:dyDescent="0.2">
      <c r="A228">
        <v>386</v>
      </c>
      <c r="B228" t="s">
        <v>555</v>
      </c>
    </row>
    <row r="229" spans="1:2" x14ac:dyDescent="0.2">
      <c r="A229">
        <v>513</v>
      </c>
      <c r="B229" t="s">
        <v>556</v>
      </c>
    </row>
    <row r="230" spans="1:2" x14ac:dyDescent="0.2">
      <c r="A230">
        <v>510</v>
      </c>
      <c r="B230" t="s">
        <v>557</v>
      </c>
    </row>
    <row r="231" spans="1:2" x14ac:dyDescent="0.2">
      <c r="A231">
        <v>457</v>
      </c>
      <c r="B231" t="s">
        <v>558</v>
      </c>
    </row>
    <row r="232" spans="1:2" x14ac:dyDescent="0.2">
      <c r="A232">
        <v>545</v>
      </c>
      <c r="B232" t="s">
        <v>559</v>
      </c>
    </row>
    <row r="233" spans="1:2" x14ac:dyDescent="0.2">
      <c r="A233">
        <v>517</v>
      </c>
      <c r="B233" t="s">
        <v>560</v>
      </c>
    </row>
    <row r="234" spans="1:2" x14ac:dyDescent="0.2">
      <c r="A234">
        <v>524</v>
      </c>
      <c r="B234" t="s">
        <v>561</v>
      </c>
    </row>
    <row r="235" spans="1:2" x14ac:dyDescent="0.2">
      <c r="A235">
        <v>493</v>
      </c>
      <c r="B235" t="s">
        <v>562</v>
      </c>
    </row>
    <row r="236" spans="1:2" x14ac:dyDescent="0.2">
      <c r="A236">
        <v>382</v>
      </c>
      <c r="B236" t="s">
        <v>563</v>
      </c>
    </row>
    <row r="237" spans="1:2" x14ac:dyDescent="0.2">
      <c r="A237">
        <v>378</v>
      </c>
      <c r="B237" t="s">
        <v>564</v>
      </c>
    </row>
    <row r="238" spans="1:2" x14ac:dyDescent="0.2">
      <c r="A238">
        <v>376</v>
      </c>
      <c r="B238" t="s">
        <v>565</v>
      </c>
    </row>
    <row r="239" spans="1:2" x14ac:dyDescent="0.2">
      <c r="A239">
        <v>1</v>
      </c>
      <c r="B239" t="s">
        <v>566</v>
      </c>
    </row>
    <row r="240" spans="1:2" x14ac:dyDescent="0.2">
      <c r="A240">
        <v>2</v>
      </c>
      <c r="B240" t="s">
        <v>567</v>
      </c>
    </row>
    <row r="241" spans="1:2" x14ac:dyDescent="0.2">
      <c r="A241">
        <v>560</v>
      </c>
      <c r="B241" t="s">
        <v>568</v>
      </c>
    </row>
    <row r="242" spans="1:2" x14ac:dyDescent="0.2">
      <c r="A242">
        <v>395</v>
      </c>
      <c r="B242" t="s">
        <v>569</v>
      </c>
    </row>
    <row r="243" spans="1:2" x14ac:dyDescent="0.2">
      <c r="A243">
        <v>528</v>
      </c>
      <c r="B243" t="s">
        <v>570</v>
      </c>
    </row>
    <row r="244" spans="1:2" x14ac:dyDescent="0.2">
      <c r="A244">
        <v>441</v>
      </c>
      <c r="B244" t="s">
        <v>571</v>
      </c>
    </row>
    <row r="245" spans="1:2" x14ac:dyDescent="0.2">
      <c r="A245">
        <v>459</v>
      </c>
      <c r="B245" t="s">
        <v>572</v>
      </c>
    </row>
    <row r="246" spans="1:2" x14ac:dyDescent="0.2">
      <c r="A246">
        <v>480</v>
      </c>
      <c r="B246" t="s">
        <v>573</v>
      </c>
    </row>
    <row r="247" spans="1:2" x14ac:dyDescent="0.2">
      <c r="A247">
        <v>520</v>
      </c>
      <c r="B247" t="s">
        <v>573</v>
      </c>
    </row>
    <row r="248" spans="1:2" x14ac:dyDescent="0.2">
      <c r="A248">
        <v>495</v>
      </c>
      <c r="B248" t="s">
        <v>574</v>
      </c>
    </row>
    <row r="249" spans="1:2" x14ac:dyDescent="0.2">
      <c r="A249">
        <v>521</v>
      </c>
      <c r="B249" t="s">
        <v>575</v>
      </c>
    </row>
    <row r="250" spans="1:2" x14ac:dyDescent="0.2">
      <c r="A250">
        <v>479</v>
      </c>
      <c r="B250" t="s">
        <v>575</v>
      </c>
    </row>
    <row r="251" spans="1:2" x14ac:dyDescent="0.2">
      <c r="A251">
        <v>536</v>
      </c>
      <c r="B251" t="s">
        <v>576</v>
      </c>
    </row>
    <row r="252" spans="1:2" x14ac:dyDescent="0.2">
      <c r="A252">
        <v>523</v>
      </c>
      <c r="B252" t="s">
        <v>577</v>
      </c>
    </row>
    <row r="253" spans="1:2" x14ac:dyDescent="0.2">
      <c r="A253">
        <v>487</v>
      </c>
      <c r="B253" t="s">
        <v>578</v>
      </c>
    </row>
    <row r="254" spans="1:2" x14ac:dyDescent="0.2">
      <c r="A254">
        <v>460</v>
      </c>
      <c r="B254" t="s">
        <v>579</v>
      </c>
    </row>
    <row r="255" spans="1:2" x14ac:dyDescent="0.2">
      <c r="A255">
        <v>373</v>
      </c>
      <c r="B255" t="s">
        <v>580</v>
      </c>
    </row>
    <row r="256" spans="1:2" x14ac:dyDescent="0.2">
      <c r="A256">
        <v>577</v>
      </c>
      <c r="B256" t="s">
        <v>581</v>
      </c>
    </row>
    <row r="257" spans="1:2" x14ac:dyDescent="0.2">
      <c r="A257">
        <v>442</v>
      </c>
      <c r="B257" t="s">
        <v>582</v>
      </c>
    </row>
    <row r="258" spans="1:2" x14ac:dyDescent="0.2">
      <c r="A258">
        <v>336</v>
      </c>
      <c r="B258" t="s">
        <v>583</v>
      </c>
    </row>
    <row r="259" spans="1:2" x14ac:dyDescent="0.2">
      <c r="A259">
        <v>337</v>
      </c>
      <c r="B259" t="s">
        <v>584</v>
      </c>
    </row>
    <row r="260" spans="1:2" x14ac:dyDescent="0.2">
      <c r="A260">
        <v>514</v>
      </c>
      <c r="B260" t="s">
        <v>585</v>
      </c>
    </row>
    <row r="261" spans="1:2" x14ac:dyDescent="0.2">
      <c r="A261">
        <v>500</v>
      </c>
      <c r="B261" t="s">
        <v>586</v>
      </c>
    </row>
    <row r="262" spans="1:2" x14ac:dyDescent="0.2">
      <c r="A262">
        <v>501</v>
      </c>
      <c r="B262" t="s">
        <v>586</v>
      </c>
    </row>
    <row r="263" spans="1:2" x14ac:dyDescent="0.2">
      <c r="A263">
        <v>502</v>
      </c>
      <c r="B263" t="s">
        <v>586</v>
      </c>
    </row>
    <row r="264" spans="1:2" x14ac:dyDescent="0.2">
      <c r="A264">
        <v>568</v>
      </c>
      <c r="B264" t="s">
        <v>587</v>
      </c>
    </row>
    <row r="265" spans="1:2" x14ac:dyDescent="0.2">
      <c r="A265">
        <v>564</v>
      </c>
      <c r="B265" t="s">
        <v>588</v>
      </c>
    </row>
    <row r="266" spans="1:2" x14ac:dyDescent="0.2">
      <c r="A266">
        <v>565</v>
      </c>
      <c r="B266" t="s">
        <v>589</v>
      </c>
    </row>
    <row r="267" spans="1:2" x14ac:dyDescent="0.2">
      <c r="A267">
        <v>407</v>
      </c>
      <c r="B267" t="s">
        <v>590</v>
      </c>
    </row>
    <row r="268" spans="1:2" x14ac:dyDescent="0.2">
      <c r="A268">
        <v>539</v>
      </c>
      <c r="B268" t="s">
        <v>591</v>
      </c>
    </row>
    <row r="269" spans="1:2" x14ac:dyDescent="0.2">
      <c r="A269">
        <v>443</v>
      </c>
      <c r="B269" t="s">
        <v>592</v>
      </c>
    </row>
    <row r="270" spans="1:2" x14ac:dyDescent="0.2">
      <c r="A270">
        <v>393</v>
      </c>
      <c r="B270" t="s">
        <v>593</v>
      </c>
    </row>
    <row r="271" spans="1:2" x14ac:dyDescent="0.2">
      <c r="A271">
        <v>394</v>
      </c>
      <c r="B271" t="s">
        <v>594</v>
      </c>
    </row>
    <row r="272" spans="1:2" x14ac:dyDescent="0.2">
      <c r="A272">
        <v>580</v>
      </c>
      <c r="B272" t="s">
        <v>595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2"/>
  <sheetViews>
    <sheetView topLeftCell="A28" workbookViewId="0">
      <selection activeCell="A6" sqref="A6:AP6"/>
    </sheetView>
  </sheetViews>
  <sheetFormatPr defaultColWidth="2.28515625" defaultRowHeight="12.95" customHeight="1" x14ac:dyDescent="0.2"/>
  <cols>
    <col min="1" max="1" width="3.140625" style="213" customWidth="1"/>
    <col min="2" max="6" width="2.28515625" style="213"/>
    <col min="7" max="7" width="5" style="213" bestFit="1" customWidth="1"/>
    <col min="8" max="16384" width="2.28515625" style="213"/>
  </cols>
  <sheetData>
    <row r="1" spans="1:42" ht="12.75" x14ac:dyDescent="0.2">
      <c r="A1" s="739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40" t="s">
        <v>598</v>
      </c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  <c r="Y1" s="740"/>
      <c r="Z1" s="740"/>
      <c r="AA1" s="740"/>
      <c r="AB1" s="740"/>
      <c r="AC1" s="740"/>
      <c r="AD1" s="740"/>
      <c r="AE1" s="740"/>
      <c r="AF1" s="740"/>
      <c r="AG1" s="740"/>
      <c r="AH1" s="740"/>
      <c r="AI1" s="740"/>
      <c r="AJ1" s="740"/>
      <c r="AK1" s="740"/>
      <c r="AL1" s="740"/>
      <c r="AM1" s="740"/>
      <c r="AN1" s="740"/>
      <c r="AO1" s="740"/>
      <c r="AP1" s="740"/>
    </row>
    <row r="2" spans="1:42" ht="12.75" x14ac:dyDescent="0.2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740"/>
      <c r="Z2" s="740"/>
      <c r="AA2" s="740"/>
      <c r="AB2" s="740"/>
      <c r="AC2" s="740"/>
      <c r="AD2" s="740"/>
      <c r="AE2" s="740"/>
      <c r="AF2" s="740"/>
      <c r="AG2" s="740"/>
      <c r="AH2" s="740"/>
      <c r="AI2" s="740"/>
      <c r="AJ2" s="740"/>
      <c r="AK2" s="740"/>
      <c r="AL2" s="740"/>
      <c r="AM2" s="740"/>
      <c r="AN2" s="740"/>
      <c r="AO2" s="740"/>
      <c r="AP2" s="740"/>
    </row>
    <row r="3" spans="1:42" ht="12.75" x14ac:dyDescent="0.2">
      <c r="A3" s="739"/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  <c r="AA3" s="741"/>
      <c r="AB3" s="741"/>
      <c r="AC3" s="741"/>
      <c r="AD3" s="741"/>
      <c r="AE3" s="741"/>
      <c r="AF3" s="741"/>
      <c r="AG3" s="741"/>
      <c r="AH3" s="741"/>
      <c r="AI3" s="741"/>
      <c r="AJ3" s="741"/>
      <c r="AK3" s="741"/>
      <c r="AL3" s="741"/>
      <c r="AM3" s="740"/>
      <c r="AN3" s="740"/>
      <c r="AO3" s="740"/>
      <c r="AP3" s="740"/>
    </row>
    <row r="4" spans="1:42" ht="12.75" x14ac:dyDescent="0.2">
      <c r="A4" s="742" t="s">
        <v>599</v>
      </c>
      <c r="B4" s="742"/>
      <c r="C4" s="742"/>
      <c r="D4" s="742"/>
      <c r="E4" s="742"/>
      <c r="F4" s="742"/>
      <c r="G4" s="742"/>
      <c r="H4" s="743" t="s">
        <v>600</v>
      </c>
      <c r="I4" s="743"/>
      <c r="J4" s="743"/>
      <c r="K4" s="743"/>
      <c r="L4" s="743"/>
      <c r="M4" s="744" t="s">
        <v>601</v>
      </c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6"/>
      <c r="Z4" s="744" t="s">
        <v>602</v>
      </c>
      <c r="AA4" s="745"/>
      <c r="AB4" s="745"/>
      <c r="AC4" s="745"/>
      <c r="AD4" s="745"/>
      <c r="AE4" s="745"/>
      <c r="AF4" s="745"/>
      <c r="AG4" s="745"/>
      <c r="AH4" s="745"/>
      <c r="AI4" s="745"/>
      <c r="AJ4" s="745"/>
      <c r="AK4" s="745"/>
      <c r="AL4" s="746"/>
      <c r="AM4" s="747" t="s">
        <v>603</v>
      </c>
      <c r="AN4" s="748"/>
      <c r="AO4" s="748"/>
      <c r="AP4" s="748"/>
    </row>
    <row r="5" spans="1:42" ht="12.75" x14ac:dyDescent="0.2">
      <c r="A5" s="749">
        <f>'InterCargo Wykaz'!AX5</f>
        <v>444146</v>
      </c>
      <c r="B5" s="750"/>
      <c r="C5" s="750"/>
      <c r="D5" s="750"/>
      <c r="E5" s="750"/>
      <c r="F5" s="750"/>
      <c r="G5" s="751"/>
      <c r="H5" s="752">
        <f>'InterCargo Wykaz'!AX6</f>
        <v>44243</v>
      </c>
      <c r="I5" s="753"/>
      <c r="J5" s="753"/>
      <c r="K5" s="753"/>
      <c r="L5" s="754"/>
      <c r="M5" s="755" t="s">
        <v>698</v>
      </c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757"/>
      <c r="Z5" s="755" t="s">
        <v>703</v>
      </c>
      <c r="AA5" s="756"/>
      <c r="AB5" s="756"/>
      <c r="AC5" s="756"/>
      <c r="AD5" s="756"/>
      <c r="AE5" s="756"/>
      <c r="AF5" s="756"/>
      <c r="AG5" s="756"/>
      <c r="AH5" s="756"/>
      <c r="AI5" s="756"/>
      <c r="AJ5" s="756"/>
      <c r="AK5" s="756"/>
      <c r="AL5" s="757"/>
      <c r="AM5" s="747"/>
      <c r="AN5" s="748"/>
      <c r="AO5" s="748"/>
      <c r="AP5" s="748"/>
    </row>
    <row r="6" spans="1:42" ht="12.75" x14ac:dyDescent="0.2">
      <c r="A6" s="760" t="s">
        <v>604</v>
      </c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760"/>
      <c r="P6" s="760"/>
      <c r="Q6" s="760"/>
      <c r="R6" s="760"/>
      <c r="S6" s="760"/>
      <c r="T6" s="760"/>
      <c r="U6" s="760"/>
      <c r="V6" s="760"/>
      <c r="W6" s="760"/>
      <c r="X6" s="760"/>
      <c r="Y6" s="760"/>
      <c r="Z6" s="760"/>
      <c r="AA6" s="760"/>
      <c r="AB6" s="760"/>
      <c r="AC6" s="760"/>
      <c r="AD6" s="760"/>
      <c r="AE6" s="760"/>
      <c r="AF6" s="760"/>
      <c r="AG6" s="760"/>
      <c r="AH6" s="760"/>
      <c r="AI6" s="760"/>
      <c r="AJ6" s="760"/>
      <c r="AK6" s="760"/>
      <c r="AL6" s="760"/>
      <c r="AM6" s="760"/>
      <c r="AN6" s="760"/>
      <c r="AO6" s="760"/>
      <c r="AP6" s="760"/>
    </row>
    <row r="7" spans="1:42" ht="12.75" x14ac:dyDescent="0.2">
      <c r="A7" s="761"/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  <c r="V7" s="762"/>
      <c r="W7" s="762"/>
      <c r="X7" s="762"/>
      <c r="Y7" s="762"/>
      <c r="Z7" s="762"/>
      <c r="AA7" s="762"/>
      <c r="AB7" s="762"/>
      <c r="AC7" s="762"/>
      <c r="AD7" s="762"/>
      <c r="AE7" s="762"/>
      <c r="AF7" s="762"/>
      <c r="AG7" s="762"/>
      <c r="AH7" s="762"/>
      <c r="AI7" s="762"/>
      <c r="AJ7" s="762"/>
      <c r="AK7" s="762"/>
      <c r="AL7" s="762"/>
      <c r="AM7" s="762"/>
      <c r="AN7" s="762"/>
      <c r="AO7" s="762"/>
      <c r="AP7" s="763"/>
    </row>
    <row r="8" spans="1:42" ht="12.75" x14ac:dyDescent="0.2">
      <c r="A8" s="761"/>
      <c r="B8" s="762"/>
      <c r="C8" s="762"/>
      <c r="D8" s="762"/>
      <c r="E8" s="762"/>
      <c r="F8" s="762"/>
      <c r="G8" s="762"/>
      <c r="H8" s="762"/>
      <c r="I8" s="762"/>
      <c r="J8" s="762"/>
      <c r="K8" s="762"/>
      <c r="L8" s="762"/>
      <c r="M8" s="762"/>
      <c r="N8" s="762"/>
      <c r="O8" s="762"/>
      <c r="P8" s="762"/>
      <c r="Q8" s="762"/>
      <c r="R8" s="762"/>
      <c r="S8" s="762"/>
      <c r="T8" s="762"/>
      <c r="U8" s="762"/>
      <c r="V8" s="762"/>
      <c r="W8" s="762"/>
      <c r="X8" s="762"/>
      <c r="Y8" s="762"/>
      <c r="Z8" s="762"/>
      <c r="AA8" s="762"/>
      <c r="AB8" s="762"/>
      <c r="AC8" s="762"/>
      <c r="AD8" s="762"/>
      <c r="AE8" s="762"/>
      <c r="AF8" s="762"/>
      <c r="AG8" s="762"/>
      <c r="AH8" s="762"/>
      <c r="AI8" s="762"/>
      <c r="AJ8" s="762"/>
      <c r="AK8" s="762"/>
      <c r="AL8" s="762"/>
      <c r="AM8" s="762"/>
      <c r="AN8" s="762"/>
      <c r="AO8" s="762"/>
      <c r="AP8" s="763"/>
    </row>
    <row r="9" spans="1:42" ht="12.75" x14ac:dyDescent="0.2">
      <c r="A9" s="764" t="s">
        <v>605</v>
      </c>
      <c r="B9" s="765"/>
      <c r="C9" s="765"/>
      <c r="D9" s="765"/>
      <c r="E9" s="765"/>
      <c r="F9" s="765"/>
      <c r="G9" s="765"/>
      <c r="H9" s="765"/>
      <c r="I9" s="765"/>
      <c r="J9" s="765"/>
      <c r="K9" s="765"/>
      <c r="L9" s="765"/>
      <c r="M9" s="765"/>
      <c r="N9" s="765"/>
      <c r="O9" s="765"/>
      <c r="P9" s="765"/>
      <c r="Q9" s="765"/>
      <c r="R9" s="765"/>
      <c r="S9" s="765"/>
      <c r="T9" s="765"/>
      <c r="U9" s="765"/>
      <c r="V9" s="765"/>
      <c r="W9" s="765"/>
      <c r="X9" s="765"/>
      <c r="Y9" s="765"/>
      <c r="Z9" s="765"/>
      <c r="AA9" s="765"/>
      <c r="AB9" s="765"/>
      <c r="AC9" s="765"/>
      <c r="AD9" s="765"/>
      <c r="AE9" s="765"/>
      <c r="AF9" s="765"/>
      <c r="AG9" s="765"/>
      <c r="AH9" s="765"/>
      <c r="AI9" s="765"/>
      <c r="AJ9" s="765"/>
      <c r="AK9" s="765"/>
      <c r="AL9" s="765"/>
      <c r="AM9" s="765"/>
      <c r="AN9" s="765"/>
      <c r="AO9" s="765"/>
      <c r="AP9" s="766"/>
    </row>
    <row r="10" spans="1:42" ht="12.75" x14ac:dyDescent="0.2">
      <c r="A10" s="767"/>
      <c r="B10" s="767"/>
      <c r="C10" s="767"/>
      <c r="D10" s="767"/>
      <c r="E10" s="767"/>
      <c r="F10" s="767"/>
      <c r="G10" s="767"/>
      <c r="H10" s="768" t="s">
        <v>606</v>
      </c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768"/>
      <c r="AJ10" s="768"/>
      <c r="AK10" s="768"/>
      <c r="AL10" s="768"/>
      <c r="AM10" s="768"/>
      <c r="AN10" s="768"/>
      <c r="AO10" s="768"/>
      <c r="AP10" s="768"/>
    </row>
    <row r="11" spans="1:42" ht="12.75" x14ac:dyDescent="0.2">
      <c r="A11" s="758"/>
      <c r="B11" s="758"/>
      <c r="C11" s="758"/>
      <c r="D11" s="758"/>
      <c r="E11" s="758"/>
      <c r="F11" s="758"/>
      <c r="G11" s="758"/>
      <c r="H11" s="758" t="s">
        <v>607</v>
      </c>
      <c r="I11" s="758"/>
      <c r="J11" s="758"/>
      <c r="K11" s="758"/>
      <c r="L11" s="758"/>
      <c r="M11" s="758"/>
      <c r="N11" s="758"/>
      <c r="O11" s="758" t="s">
        <v>608</v>
      </c>
      <c r="P11" s="758"/>
      <c r="Q11" s="758"/>
      <c r="R11" s="758"/>
      <c r="S11" s="758"/>
      <c r="T11" s="758"/>
      <c r="U11" s="758"/>
      <c r="V11" s="758" t="s">
        <v>609</v>
      </c>
      <c r="W11" s="758"/>
      <c r="X11" s="758"/>
      <c r="Y11" s="758"/>
      <c r="Z11" s="758"/>
      <c r="AA11" s="758"/>
      <c r="AB11" s="758"/>
      <c r="AC11" s="758" t="s">
        <v>610</v>
      </c>
      <c r="AD11" s="758"/>
      <c r="AE11" s="758"/>
      <c r="AF11" s="758"/>
      <c r="AG11" s="758"/>
      <c r="AH11" s="758"/>
      <c r="AI11" s="758"/>
      <c r="AJ11" s="758" t="s">
        <v>611</v>
      </c>
      <c r="AK11" s="758"/>
      <c r="AL11" s="758"/>
      <c r="AM11" s="758"/>
      <c r="AN11" s="758"/>
      <c r="AO11" s="758"/>
      <c r="AP11" s="758"/>
    </row>
    <row r="12" spans="1:42" ht="12.75" x14ac:dyDescent="0.2">
      <c r="A12" s="758"/>
      <c r="B12" s="758"/>
      <c r="C12" s="758"/>
      <c r="D12" s="758"/>
      <c r="E12" s="758"/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758"/>
      <c r="V12" s="758"/>
      <c r="W12" s="758"/>
      <c r="X12" s="758"/>
      <c r="Y12" s="758"/>
      <c r="Z12" s="758"/>
      <c r="AA12" s="758"/>
      <c r="AB12" s="758"/>
      <c r="AC12" s="758"/>
      <c r="AD12" s="758"/>
      <c r="AE12" s="758"/>
      <c r="AF12" s="758"/>
      <c r="AG12" s="758"/>
      <c r="AH12" s="758"/>
      <c r="AI12" s="758"/>
      <c r="AJ12" s="758"/>
      <c r="AK12" s="758"/>
      <c r="AL12" s="758"/>
      <c r="AM12" s="758"/>
      <c r="AN12" s="758"/>
      <c r="AO12" s="758"/>
      <c r="AP12" s="758"/>
    </row>
    <row r="13" spans="1:42" ht="12.75" x14ac:dyDescent="0.2">
      <c r="A13" s="758"/>
      <c r="B13" s="758"/>
      <c r="C13" s="758"/>
      <c r="D13" s="758"/>
      <c r="E13" s="758"/>
      <c r="F13" s="758"/>
      <c r="G13" s="758"/>
      <c r="H13" s="758"/>
      <c r="I13" s="758"/>
      <c r="J13" s="758"/>
      <c r="K13" s="758"/>
      <c r="L13" s="758"/>
      <c r="M13" s="758"/>
      <c r="N13" s="758"/>
      <c r="O13" s="758"/>
      <c r="P13" s="758"/>
      <c r="Q13" s="758"/>
      <c r="R13" s="758"/>
      <c r="S13" s="758"/>
      <c r="T13" s="758"/>
      <c r="U13" s="758"/>
      <c r="V13" s="758"/>
      <c r="W13" s="758"/>
      <c r="X13" s="758"/>
      <c r="Y13" s="758"/>
      <c r="Z13" s="758"/>
      <c r="AA13" s="758"/>
      <c r="AB13" s="758"/>
      <c r="AC13" s="758"/>
      <c r="AD13" s="758"/>
      <c r="AE13" s="758"/>
      <c r="AF13" s="758"/>
      <c r="AG13" s="758"/>
      <c r="AH13" s="758"/>
      <c r="AI13" s="758"/>
      <c r="AJ13" s="758"/>
      <c r="AK13" s="758"/>
      <c r="AL13" s="758"/>
      <c r="AM13" s="758"/>
      <c r="AN13" s="758"/>
      <c r="AO13" s="758"/>
      <c r="AP13" s="758"/>
    </row>
    <row r="14" spans="1:42" ht="12.75" x14ac:dyDescent="0.2">
      <c r="A14" s="758"/>
      <c r="B14" s="758"/>
      <c r="C14" s="758"/>
      <c r="D14" s="758"/>
      <c r="E14" s="758"/>
      <c r="F14" s="758"/>
      <c r="G14" s="758"/>
      <c r="H14" s="759" t="s">
        <v>612</v>
      </c>
      <c r="I14" s="759"/>
      <c r="J14" s="759"/>
      <c r="K14" s="759"/>
      <c r="L14" s="759"/>
      <c r="M14" s="759"/>
      <c r="N14" s="759"/>
      <c r="O14" s="759" t="s">
        <v>613</v>
      </c>
      <c r="P14" s="759"/>
      <c r="Q14" s="759"/>
      <c r="R14" s="759"/>
      <c r="S14" s="759"/>
      <c r="T14" s="759"/>
      <c r="U14" s="759"/>
      <c r="V14" s="759" t="s">
        <v>614</v>
      </c>
      <c r="W14" s="759"/>
      <c r="X14" s="759"/>
      <c r="Y14" s="759"/>
      <c r="Z14" s="759"/>
      <c r="AA14" s="759"/>
      <c r="AB14" s="759"/>
      <c r="AC14" s="759" t="s">
        <v>615</v>
      </c>
      <c r="AD14" s="759"/>
      <c r="AE14" s="759"/>
      <c r="AF14" s="759"/>
      <c r="AG14" s="759"/>
      <c r="AH14" s="759"/>
      <c r="AI14" s="759"/>
      <c r="AJ14" s="759" t="s">
        <v>616</v>
      </c>
      <c r="AK14" s="759"/>
      <c r="AL14" s="759"/>
      <c r="AM14" s="759"/>
      <c r="AN14" s="759"/>
      <c r="AO14" s="759"/>
      <c r="AP14" s="759"/>
    </row>
    <row r="15" spans="1:42" ht="12.75" x14ac:dyDescent="0.2">
      <c r="A15" s="759">
        <v>6</v>
      </c>
      <c r="B15" s="770" t="s">
        <v>617</v>
      </c>
      <c r="C15" s="770"/>
      <c r="D15" s="770"/>
      <c r="E15" s="770"/>
      <c r="F15" s="770"/>
      <c r="G15" s="214" t="s">
        <v>618</v>
      </c>
      <c r="H15" s="769">
        <v>1</v>
      </c>
      <c r="I15" s="769"/>
      <c r="J15" s="769"/>
      <c r="K15" s="769"/>
      <c r="L15" s="769"/>
      <c r="M15" s="769"/>
      <c r="N15" s="769"/>
      <c r="O15" s="769">
        <v>0</v>
      </c>
      <c r="P15" s="769"/>
      <c r="Q15" s="769"/>
      <c r="R15" s="769"/>
      <c r="S15" s="769"/>
      <c r="T15" s="769"/>
      <c r="U15" s="769"/>
      <c r="V15" s="769">
        <f>'INTERC WPIS'!BH65</f>
        <v>40</v>
      </c>
      <c r="W15" s="769"/>
      <c r="X15" s="769"/>
      <c r="Y15" s="769"/>
      <c r="Z15" s="769"/>
      <c r="AA15" s="769"/>
      <c r="AB15" s="769"/>
      <c r="AC15" s="769">
        <f>SUM(O15:AB15)</f>
        <v>40</v>
      </c>
      <c r="AD15" s="769"/>
      <c r="AE15" s="769"/>
      <c r="AF15" s="769"/>
      <c r="AG15" s="769"/>
      <c r="AH15" s="769"/>
      <c r="AI15" s="769"/>
      <c r="AJ15" s="769">
        <f>SUM(H15+AC15)</f>
        <v>41</v>
      </c>
      <c r="AK15" s="769"/>
      <c r="AL15" s="769"/>
      <c r="AM15" s="769"/>
      <c r="AN15" s="769"/>
      <c r="AO15" s="769"/>
      <c r="AP15" s="769"/>
    </row>
    <row r="16" spans="1:42" ht="12.75" x14ac:dyDescent="0.2">
      <c r="A16" s="759"/>
      <c r="B16" s="770"/>
      <c r="C16" s="770"/>
      <c r="D16" s="770"/>
      <c r="E16" s="770"/>
      <c r="F16" s="770"/>
      <c r="G16" s="214" t="s">
        <v>619</v>
      </c>
      <c r="H16" s="769"/>
      <c r="I16" s="769"/>
      <c r="J16" s="769"/>
      <c r="K16" s="769"/>
      <c r="L16" s="769"/>
      <c r="M16" s="769"/>
      <c r="N16" s="769"/>
      <c r="O16" s="769"/>
      <c r="P16" s="769"/>
      <c r="Q16" s="769"/>
      <c r="R16" s="769"/>
      <c r="S16" s="769"/>
      <c r="T16" s="769"/>
      <c r="U16" s="769"/>
      <c r="V16" s="769"/>
      <c r="W16" s="769"/>
      <c r="X16" s="769"/>
      <c r="Y16" s="769"/>
      <c r="Z16" s="769"/>
      <c r="AA16" s="769"/>
      <c r="AB16" s="769"/>
      <c r="AC16" s="769"/>
      <c r="AD16" s="769"/>
      <c r="AE16" s="769"/>
      <c r="AF16" s="769"/>
      <c r="AG16" s="769"/>
      <c r="AH16" s="769"/>
      <c r="AI16" s="769"/>
      <c r="AJ16" s="769"/>
      <c r="AK16" s="769"/>
      <c r="AL16" s="769"/>
      <c r="AM16" s="769"/>
      <c r="AN16" s="769"/>
      <c r="AO16" s="769"/>
      <c r="AP16" s="769"/>
    </row>
    <row r="17" spans="1:94" ht="14.45" customHeight="1" x14ac:dyDescent="0.2">
      <c r="A17" s="759"/>
      <c r="B17" s="770"/>
      <c r="C17" s="770"/>
      <c r="D17" s="770"/>
      <c r="E17" s="770"/>
      <c r="F17" s="770"/>
      <c r="G17" s="214" t="s">
        <v>620</v>
      </c>
      <c r="H17" s="769"/>
      <c r="I17" s="769"/>
      <c r="J17" s="769"/>
      <c r="K17" s="769"/>
      <c r="L17" s="769"/>
      <c r="M17" s="769"/>
      <c r="N17" s="769"/>
      <c r="O17" s="769"/>
      <c r="P17" s="769"/>
      <c r="Q17" s="769"/>
      <c r="R17" s="769"/>
      <c r="S17" s="769"/>
      <c r="T17" s="769"/>
      <c r="U17" s="769"/>
      <c r="V17" s="769"/>
      <c r="W17" s="769"/>
      <c r="X17" s="769"/>
      <c r="Y17" s="769"/>
      <c r="Z17" s="769"/>
      <c r="AA17" s="769"/>
      <c r="AB17" s="769"/>
      <c r="AC17" s="769"/>
      <c r="AD17" s="769"/>
      <c r="AE17" s="769"/>
      <c r="AF17" s="769"/>
      <c r="AG17" s="769"/>
      <c r="AH17" s="769"/>
      <c r="AI17" s="769"/>
      <c r="AJ17" s="769"/>
      <c r="AK17" s="769"/>
      <c r="AL17" s="769"/>
      <c r="AM17" s="769"/>
      <c r="AN17" s="769"/>
      <c r="AO17" s="769"/>
      <c r="AP17" s="769"/>
    </row>
    <row r="18" spans="1:94" ht="14.45" customHeight="1" x14ac:dyDescent="0.2">
      <c r="A18" s="759">
        <v>7</v>
      </c>
      <c r="B18" s="770" t="s">
        <v>621</v>
      </c>
      <c r="C18" s="770"/>
      <c r="D18" s="770"/>
      <c r="E18" s="770"/>
      <c r="F18" s="770"/>
      <c r="G18" s="214" t="s">
        <v>622</v>
      </c>
      <c r="H18" s="769">
        <f>'R7'!G2</f>
        <v>120</v>
      </c>
      <c r="I18" s="769"/>
      <c r="J18" s="769"/>
      <c r="K18" s="769"/>
      <c r="L18" s="769"/>
      <c r="M18" s="769"/>
      <c r="N18" s="769"/>
      <c r="O18" s="769">
        <v>0</v>
      </c>
      <c r="P18" s="769"/>
      <c r="Q18" s="769"/>
      <c r="R18" s="769"/>
      <c r="S18" s="769"/>
      <c r="T18" s="769"/>
      <c r="U18" s="769"/>
      <c r="V18" s="771">
        <f>'INTERC WPIS'!AY65</f>
        <v>22.6</v>
      </c>
      <c r="W18" s="769"/>
      <c r="X18" s="769"/>
      <c r="Y18" s="769"/>
      <c r="Z18" s="769"/>
      <c r="AA18" s="769"/>
      <c r="AB18" s="769"/>
      <c r="AC18" s="769">
        <f>SUM(V18+O18)</f>
        <v>22.6</v>
      </c>
      <c r="AD18" s="769"/>
      <c r="AE18" s="769"/>
      <c r="AF18" s="769"/>
      <c r="AG18" s="769"/>
      <c r="AH18" s="769"/>
      <c r="AI18" s="769"/>
      <c r="AJ18" s="769">
        <f>SUM(AC18+H18)</f>
        <v>142.6</v>
      </c>
      <c r="AK18" s="769"/>
      <c r="AL18" s="769"/>
      <c r="AM18" s="769"/>
      <c r="AN18" s="769"/>
      <c r="AO18" s="769"/>
      <c r="AP18" s="769"/>
    </row>
    <row r="19" spans="1:94" ht="14.45" customHeight="1" x14ac:dyDescent="0.2">
      <c r="A19" s="759"/>
      <c r="B19" s="770"/>
      <c r="C19" s="770"/>
      <c r="D19" s="770"/>
      <c r="E19" s="770"/>
      <c r="F19" s="770"/>
      <c r="G19" s="214" t="s">
        <v>623</v>
      </c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769"/>
      <c r="AB19" s="769"/>
      <c r="AC19" s="769"/>
      <c r="AD19" s="769"/>
      <c r="AE19" s="769"/>
      <c r="AF19" s="769"/>
      <c r="AG19" s="769"/>
      <c r="AH19" s="769"/>
      <c r="AI19" s="769"/>
      <c r="AJ19" s="769"/>
      <c r="AK19" s="769"/>
      <c r="AL19" s="769"/>
      <c r="AM19" s="769"/>
      <c r="AN19" s="769"/>
      <c r="AO19" s="769"/>
      <c r="AP19" s="769"/>
    </row>
    <row r="20" spans="1:94" ht="14.45" customHeight="1" x14ac:dyDescent="0.2">
      <c r="A20" s="759"/>
      <c r="B20" s="770"/>
      <c r="C20" s="770"/>
      <c r="D20" s="770"/>
      <c r="E20" s="770"/>
      <c r="F20" s="770"/>
      <c r="G20" s="214" t="s">
        <v>624</v>
      </c>
      <c r="H20" s="769"/>
      <c r="I20" s="769"/>
      <c r="J20" s="769"/>
      <c r="K20" s="769"/>
      <c r="L20" s="769"/>
      <c r="M20" s="769"/>
      <c r="N20" s="769"/>
      <c r="O20" s="769"/>
      <c r="P20" s="769"/>
      <c r="Q20" s="769"/>
      <c r="R20" s="769"/>
      <c r="S20" s="769"/>
      <c r="T20" s="769"/>
      <c r="U20" s="769"/>
      <c r="V20" s="769"/>
      <c r="W20" s="769"/>
      <c r="X20" s="769"/>
      <c r="Y20" s="769"/>
      <c r="Z20" s="769"/>
      <c r="AA20" s="769"/>
      <c r="AB20" s="769"/>
      <c r="AC20" s="769"/>
      <c r="AD20" s="769"/>
      <c r="AE20" s="769"/>
      <c r="AF20" s="769"/>
      <c r="AG20" s="769"/>
      <c r="AH20" s="769"/>
      <c r="AI20" s="769"/>
      <c r="AJ20" s="769"/>
      <c r="AK20" s="769"/>
      <c r="AL20" s="769"/>
      <c r="AM20" s="769"/>
      <c r="AN20" s="769"/>
      <c r="AO20" s="769"/>
      <c r="AP20" s="769"/>
    </row>
    <row r="21" spans="1:94" ht="14.45" customHeight="1" x14ac:dyDescent="0.2">
      <c r="A21" s="759">
        <v>8</v>
      </c>
      <c r="B21" s="770" t="s">
        <v>625</v>
      </c>
      <c r="C21" s="770"/>
      <c r="D21" s="770"/>
      <c r="E21" s="770"/>
      <c r="F21" s="770"/>
      <c r="G21" s="214" t="s">
        <v>626</v>
      </c>
      <c r="H21" s="772">
        <f>SUM('INTERC WPIS'!BG15:BG17)</f>
        <v>120</v>
      </c>
      <c r="I21" s="769"/>
      <c r="J21" s="769"/>
      <c r="K21" s="769"/>
      <c r="L21" s="769"/>
      <c r="M21" s="769"/>
      <c r="N21" s="769"/>
      <c r="O21" s="769">
        <v>0</v>
      </c>
      <c r="P21" s="769"/>
      <c r="Q21" s="769"/>
      <c r="R21" s="769"/>
      <c r="S21" s="769"/>
      <c r="T21" s="769"/>
      <c r="U21" s="769"/>
      <c r="V21" s="771">
        <f>'INTERC WPIS'!BH63</f>
        <v>26</v>
      </c>
      <c r="W21" s="769"/>
      <c r="X21" s="769"/>
      <c r="Y21" s="769"/>
      <c r="Z21" s="769"/>
      <c r="AA21" s="769"/>
      <c r="AB21" s="769"/>
      <c r="AC21" s="771">
        <f>V21+O21</f>
        <v>26</v>
      </c>
      <c r="AD21" s="769"/>
      <c r="AE21" s="769"/>
      <c r="AF21" s="769"/>
      <c r="AG21" s="769"/>
      <c r="AH21" s="769"/>
      <c r="AI21" s="769"/>
      <c r="AJ21" s="769">
        <f>SUM(AC21+H21)</f>
        <v>146</v>
      </c>
      <c r="AK21" s="769"/>
      <c r="AL21" s="769"/>
      <c r="AM21" s="769"/>
      <c r="AN21" s="769"/>
      <c r="AO21" s="769"/>
      <c r="AP21" s="769"/>
    </row>
    <row r="22" spans="1:94" ht="14.45" customHeight="1" x14ac:dyDescent="0.2">
      <c r="A22" s="759"/>
      <c r="B22" s="770"/>
      <c r="C22" s="770"/>
      <c r="D22" s="770"/>
      <c r="E22" s="770"/>
      <c r="F22" s="770"/>
      <c r="G22" s="214" t="s">
        <v>627</v>
      </c>
      <c r="H22" s="769"/>
      <c r="I22" s="769"/>
      <c r="J22" s="769"/>
      <c r="K22" s="769"/>
      <c r="L22" s="769"/>
      <c r="M22" s="769"/>
      <c r="N22" s="769"/>
      <c r="O22" s="769"/>
      <c r="P22" s="769"/>
      <c r="Q22" s="769"/>
      <c r="R22" s="769"/>
      <c r="S22" s="769"/>
      <c r="T22" s="769"/>
      <c r="U22" s="769"/>
      <c r="V22" s="769"/>
      <c r="W22" s="769"/>
      <c r="X22" s="769"/>
      <c r="Y22" s="769"/>
      <c r="Z22" s="769"/>
      <c r="AA22" s="769"/>
      <c r="AB22" s="769"/>
      <c r="AC22" s="769"/>
      <c r="AD22" s="769"/>
      <c r="AE22" s="769"/>
      <c r="AF22" s="769"/>
      <c r="AG22" s="769"/>
      <c r="AH22" s="769"/>
      <c r="AI22" s="769"/>
      <c r="AJ22" s="769"/>
      <c r="AK22" s="769"/>
      <c r="AL22" s="769"/>
      <c r="AM22" s="769"/>
      <c r="AN22" s="769"/>
      <c r="AO22" s="769"/>
      <c r="AP22" s="769"/>
    </row>
    <row r="23" spans="1:94" ht="14.45" customHeight="1" x14ac:dyDescent="0.2">
      <c r="A23" s="759"/>
      <c r="B23" s="770"/>
      <c r="C23" s="770"/>
      <c r="D23" s="770"/>
      <c r="E23" s="770"/>
      <c r="F23" s="770"/>
      <c r="G23" s="214" t="s">
        <v>628</v>
      </c>
      <c r="H23" s="773"/>
      <c r="I23" s="773"/>
      <c r="J23" s="773"/>
      <c r="K23" s="773"/>
      <c r="L23" s="773"/>
      <c r="M23" s="773"/>
      <c r="N23" s="773"/>
      <c r="O23" s="773"/>
      <c r="P23" s="773"/>
      <c r="Q23" s="773"/>
      <c r="R23" s="773"/>
      <c r="S23" s="773"/>
      <c r="T23" s="773"/>
      <c r="U23" s="773"/>
      <c r="V23" s="774"/>
      <c r="W23" s="774"/>
      <c r="X23" s="774"/>
      <c r="Y23" s="774"/>
      <c r="Z23" s="774"/>
      <c r="AA23" s="774"/>
      <c r="AB23" s="774"/>
      <c r="AC23" s="774"/>
      <c r="AD23" s="774"/>
      <c r="AE23" s="774"/>
      <c r="AF23" s="774"/>
      <c r="AG23" s="774"/>
      <c r="AH23" s="774"/>
      <c r="AI23" s="774"/>
      <c r="AJ23" s="774"/>
      <c r="AK23" s="774"/>
      <c r="AL23" s="774"/>
      <c r="AM23" s="774"/>
      <c r="AN23" s="774"/>
      <c r="AO23" s="774"/>
      <c r="AP23" s="774"/>
    </row>
    <row r="24" spans="1:94" ht="14.45" customHeight="1" x14ac:dyDescent="0.2">
      <c r="A24" s="759">
        <v>9</v>
      </c>
      <c r="B24" s="770" t="s">
        <v>629</v>
      </c>
      <c r="C24" s="770"/>
      <c r="D24" s="770"/>
      <c r="E24" s="770"/>
      <c r="F24" s="770"/>
      <c r="G24" s="214" t="s">
        <v>630</v>
      </c>
      <c r="H24" s="769">
        <f>SUM('R7'!F2:F4)</f>
        <v>18.940000000000001</v>
      </c>
      <c r="I24" s="769"/>
      <c r="J24" s="775"/>
      <c r="K24" s="215" t="s">
        <v>631</v>
      </c>
      <c r="L24" s="776">
        <f>SUM('R7'!J2:J5)</f>
        <v>6</v>
      </c>
      <c r="M24" s="769"/>
      <c r="N24" s="769"/>
      <c r="O24" s="769">
        <v>0</v>
      </c>
      <c r="P24" s="769"/>
      <c r="Q24" s="775"/>
      <c r="R24" s="215" t="s">
        <v>631</v>
      </c>
      <c r="S24" s="776">
        <v>0</v>
      </c>
      <c r="T24" s="769"/>
      <c r="U24" s="769"/>
      <c r="V24" s="772">
        <f>SUM('InterCargo Wykaz'!BE21:BE70)</f>
        <v>14.04</v>
      </c>
      <c r="W24" s="772"/>
      <c r="X24" s="777"/>
      <c r="Y24" s="215" t="s">
        <v>631</v>
      </c>
      <c r="Z24" s="778">
        <f>SUM('InterCargo Wykaz'!BJ73)</f>
        <v>124</v>
      </c>
      <c r="AA24" s="771"/>
      <c r="AB24" s="771"/>
      <c r="AC24" s="769">
        <f>V24+O24</f>
        <v>14.04</v>
      </c>
      <c r="AD24" s="769"/>
      <c r="AE24" s="775"/>
      <c r="AF24" s="215" t="s">
        <v>631</v>
      </c>
      <c r="AG24" s="776">
        <f>Z24+S24</f>
        <v>124</v>
      </c>
      <c r="AH24" s="769"/>
      <c r="AI24" s="769"/>
      <c r="AJ24" s="769">
        <f>AC24+H24</f>
        <v>32.980000000000004</v>
      </c>
      <c r="AK24" s="769"/>
      <c r="AL24" s="775"/>
      <c r="AM24" s="215" t="s">
        <v>631</v>
      </c>
      <c r="AN24" s="776">
        <f>L24+AG24</f>
        <v>130</v>
      </c>
      <c r="AO24" s="769"/>
      <c r="AP24" s="769"/>
      <c r="AQ24" s="216"/>
      <c r="AR24" s="216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</row>
    <row r="25" spans="1:94" ht="12.95" customHeight="1" x14ac:dyDescent="0.2">
      <c r="A25" s="759"/>
      <c r="B25" s="770"/>
      <c r="C25" s="770"/>
      <c r="D25" s="770"/>
      <c r="E25" s="770"/>
      <c r="F25" s="770"/>
      <c r="G25" s="214" t="s">
        <v>632</v>
      </c>
      <c r="H25" s="769"/>
      <c r="I25" s="769"/>
      <c r="J25" s="775"/>
      <c r="K25" s="215" t="s">
        <v>631</v>
      </c>
      <c r="L25" s="776"/>
      <c r="M25" s="769"/>
      <c r="N25" s="769"/>
      <c r="O25" s="769"/>
      <c r="P25" s="769"/>
      <c r="Q25" s="775"/>
      <c r="R25" s="215" t="s">
        <v>631</v>
      </c>
      <c r="S25" s="776"/>
      <c r="T25" s="769"/>
      <c r="U25" s="769"/>
      <c r="V25" s="769"/>
      <c r="W25" s="769"/>
      <c r="X25" s="775"/>
      <c r="Y25" s="215" t="s">
        <v>631</v>
      </c>
      <c r="Z25" s="776"/>
      <c r="AA25" s="769"/>
      <c r="AB25" s="769"/>
      <c r="AC25" s="769"/>
      <c r="AD25" s="769"/>
      <c r="AE25" s="775"/>
      <c r="AF25" s="215" t="s">
        <v>631</v>
      </c>
      <c r="AG25" s="776"/>
      <c r="AH25" s="769"/>
      <c r="AI25" s="769"/>
      <c r="AJ25" s="769"/>
      <c r="AK25" s="769"/>
      <c r="AL25" s="775"/>
      <c r="AM25" s="215" t="s">
        <v>631</v>
      </c>
      <c r="AN25" s="776"/>
      <c r="AO25" s="769"/>
      <c r="AP25" s="769"/>
      <c r="AQ25" s="216"/>
      <c r="AR25" s="216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</row>
    <row r="26" spans="1:94" ht="12.95" customHeight="1" x14ac:dyDescent="0.2">
      <c r="A26" s="759"/>
      <c r="B26" s="770"/>
      <c r="C26" s="770"/>
      <c r="D26" s="770"/>
      <c r="E26" s="770"/>
      <c r="F26" s="770"/>
      <c r="G26" s="214" t="s">
        <v>633</v>
      </c>
      <c r="H26" s="769"/>
      <c r="I26" s="769"/>
      <c r="J26" s="775"/>
      <c r="K26" s="215" t="s">
        <v>631</v>
      </c>
      <c r="L26" s="776"/>
      <c r="M26" s="769"/>
      <c r="N26" s="769"/>
      <c r="O26" s="769"/>
      <c r="P26" s="769"/>
      <c r="Q26" s="775"/>
      <c r="R26" s="215" t="s">
        <v>631</v>
      </c>
      <c r="S26" s="776"/>
      <c r="T26" s="769"/>
      <c r="U26" s="769"/>
      <c r="V26" s="769"/>
      <c r="W26" s="769"/>
      <c r="X26" s="775"/>
      <c r="Y26" s="215" t="s">
        <v>631</v>
      </c>
      <c r="Z26" s="776"/>
      <c r="AA26" s="769"/>
      <c r="AB26" s="769"/>
      <c r="AC26" s="769"/>
      <c r="AD26" s="769"/>
      <c r="AE26" s="775"/>
      <c r="AF26" s="215" t="s">
        <v>631</v>
      </c>
      <c r="AG26" s="776"/>
      <c r="AH26" s="769"/>
      <c r="AI26" s="769"/>
      <c r="AJ26" s="769"/>
      <c r="AK26" s="769"/>
      <c r="AL26" s="775"/>
      <c r="AM26" s="215" t="s">
        <v>631</v>
      </c>
      <c r="AN26" s="776"/>
      <c r="AO26" s="769"/>
      <c r="AP26" s="769"/>
      <c r="AQ26" s="216"/>
      <c r="AR26" s="216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</row>
    <row r="27" spans="1:94" ht="12.95" customHeight="1" x14ac:dyDescent="0.2">
      <c r="A27" s="759">
        <v>10</v>
      </c>
      <c r="B27" s="770" t="s">
        <v>634</v>
      </c>
      <c r="C27" s="770"/>
      <c r="D27" s="770"/>
      <c r="E27" s="770"/>
      <c r="F27" s="770"/>
      <c r="G27" s="214" t="s">
        <v>635</v>
      </c>
      <c r="H27" s="779">
        <v>0</v>
      </c>
      <c r="I27" s="779"/>
      <c r="J27" s="779"/>
      <c r="K27" s="779"/>
      <c r="L27" s="779"/>
      <c r="M27" s="779"/>
      <c r="N27" s="779"/>
      <c r="O27" s="779">
        <v>0</v>
      </c>
      <c r="P27" s="779"/>
      <c r="Q27" s="779"/>
      <c r="R27" s="779"/>
      <c r="S27" s="779"/>
      <c r="T27" s="779"/>
      <c r="U27" s="779"/>
      <c r="V27" s="779">
        <v>0</v>
      </c>
      <c r="W27" s="779"/>
      <c r="X27" s="779"/>
      <c r="Y27" s="779"/>
      <c r="Z27" s="779"/>
      <c r="AA27" s="779"/>
      <c r="AB27" s="779"/>
      <c r="AC27" s="779">
        <f>SUM(V27+O27)</f>
        <v>0</v>
      </c>
      <c r="AD27" s="779"/>
      <c r="AE27" s="779"/>
      <c r="AF27" s="779"/>
      <c r="AG27" s="779"/>
      <c r="AH27" s="779"/>
      <c r="AI27" s="779"/>
      <c r="AJ27" s="779">
        <f>SUM(AC27+H27)</f>
        <v>0</v>
      </c>
      <c r="AK27" s="779"/>
      <c r="AL27" s="779"/>
      <c r="AM27" s="779"/>
      <c r="AN27" s="779"/>
      <c r="AO27" s="779"/>
      <c r="AP27" s="779"/>
      <c r="AQ27" s="216"/>
      <c r="AR27" s="216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</row>
    <row r="28" spans="1:94" ht="12.95" customHeight="1" x14ac:dyDescent="0.2">
      <c r="A28" s="759"/>
      <c r="B28" s="770"/>
      <c r="C28" s="770"/>
      <c r="D28" s="770"/>
      <c r="E28" s="770"/>
      <c r="F28" s="770"/>
      <c r="G28" s="214" t="s">
        <v>636</v>
      </c>
      <c r="H28" s="769"/>
      <c r="I28" s="769"/>
      <c r="J28" s="769"/>
      <c r="K28" s="769"/>
      <c r="L28" s="769"/>
      <c r="M28" s="769"/>
      <c r="N28" s="769"/>
      <c r="O28" s="769"/>
      <c r="P28" s="769"/>
      <c r="Q28" s="769"/>
      <c r="R28" s="769"/>
      <c r="S28" s="769"/>
      <c r="T28" s="769"/>
      <c r="U28" s="769"/>
      <c r="V28" s="769"/>
      <c r="W28" s="769"/>
      <c r="X28" s="769"/>
      <c r="Y28" s="769"/>
      <c r="Z28" s="769"/>
      <c r="AA28" s="769"/>
      <c r="AB28" s="769"/>
      <c r="AC28" s="769"/>
      <c r="AD28" s="769"/>
      <c r="AE28" s="769"/>
      <c r="AF28" s="769"/>
      <c r="AG28" s="769"/>
      <c r="AH28" s="769"/>
      <c r="AI28" s="769"/>
      <c r="AJ28" s="769"/>
      <c r="AK28" s="769"/>
      <c r="AL28" s="769"/>
      <c r="AM28" s="769"/>
      <c r="AN28" s="769"/>
      <c r="AO28" s="769"/>
      <c r="AP28" s="769"/>
      <c r="AQ28" s="216"/>
      <c r="AR28" s="216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217"/>
      <c r="CL28" s="217"/>
      <c r="CM28" s="217"/>
      <c r="CN28" s="217"/>
      <c r="CO28" s="217"/>
      <c r="CP28" s="217"/>
    </row>
    <row r="29" spans="1:94" ht="12.95" customHeight="1" x14ac:dyDescent="0.2">
      <c r="A29" s="759"/>
      <c r="B29" s="770"/>
      <c r="C29" s="770"/>
      <c r="D29" s="770"/>
      <c r="E29" s="770"/>
      <c r="F29" s="770"/>
      <c r="G29" s="214" t="s">
        <v>637</v>
      </c>
      <c r="H29" s="769"/>
      <c r="I29" s="769"/>
      <c r="J29" s="769"/>
      <c r="K29" s="769"/>
      <c r="L29" s="769"/>
      <c r="M29" s="769"/>
      <c r="N29" s="769"/>
      <c r="O29" s="769"/>
      <c r="P29" s="769"/>
      <c r="Q29" s="769"/>
      <c r="R29" s="769"/>
      <c r="S29" s="769"/>
      <c r="T29" s="769"/>
      <c r="U29" s="769"/>
      <c r="V29" s="780"/>
      <c r="W29" s="780"/>
      <c r="X29" s="780"/>
      <c r="Y29" s="780"/>
      <c r="Z29" s="780"/>
      <c r="AA29" s="780"/>
      <c r="AB29" s="780"/>
      <c r="AC29" s="780"/>
      <c r="AD29" s="780"/>
      <c r="AE29" s="780"/>
      <c r="AF29" s="780"/>
      <c r="AG29" s="780"/>
      <c r="AH29" s="780"/>
      <c r="AI29" s="780"/>
      <c r="AJ29" s="780"/>
      <c r="AK29" s="780"/>
      <c r="AL29" s="780"/>
      <c r="AM29" s="780"/>
      <c r="AN29" s="780"/>
      <c r="AO29" s="780"/>
      <c r="AP29" s="780"/>
      <c r="AQ29" s="216"/>
      <c r="AR29" s="216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</row>
    <row r="30" spans="1:94" ht="12.95" customHeight="1" x14ac:dyDescent="0.2">
      <c r="A30" s="759">
        <v>11</v>
      </c>
      <c r="B30" s="770" t="s">
        <v>638</v>
      </c>
      <c r="C30" s="770"/>
      <c r="D30" s="770"/>
      <c r="E30" s="770"/>
      <c r="F30" s="770"/>
      <c r="G30" s="770"/>
      <c r="H30" s="770"/>
      <c r="I30" s="770"/>
      <c r="J30" s="770"/>
      <c r="K30" s="770"/>
      <c r="L30" s="770"/>
      <c r="M30" s="770"/>
      <c r="N30" s="770"/>
      <c r="O30" s="770"/>
      <c r="P30" s="770"/>
      <c r="Q30" s="770"/>
      <c r="R30" s="770"/>
      <c r="S30" s="770"/>
      <c r="T30" s="770"/>
      <c r="U30" s="770"/>
      <c r="V30" s="758" t="s">
        <v>639</v>
      </c>
      <c r="W30" s="758"/>
      <c r="X30" s="758"/>
      <c r="Y30" s="758"/>
      <c r="Z30" s="758"/>
      <c r="AA30" s="758"/>
      <c r="AB30" s="758"/>
      <c r="AC30" s="758"/>
      <c r="AD30" s="758"/>
      <c r="AE30" s="758"/>
      <c r="AF30" s="758"/>
      <c r="AG30" s="770" t="s">
        <v>640</v>
      </c>
      <c r="AH30" s="770"/>
      <c r="AI30" s="770"/>
      <c r="AJ30" s="770"/>
      <c r="AK30" s="770"/>
      <c r="AL30" s="770"/>
      <c r="AM30" s="770"/>
      <c r="AN30" s="770"/>
      <c r="AO30" s="770"/>
      <c r="AP30" s="770"/>
      <c r="AQ30" s="216"/>
      <c r="AR30" s="216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</row>
    <row r="31" spans="1:94" ht="12.95" customHeight="1" x14ac:dyDescent="0.2">
      <c r="A31" s="759"/>
      <c r="B31" s="781" t="s">
        <v>615</v>
      </c>
      <c r="C31" s="781"/>
      <c r="D31" s="781"/>
      <c r="E31" s="781" t="s">
        <v>641</v>
      </c>
      <c r="F31" s="781"/>
      <c r="G31" s="781"/>
      <c r="H31" s="781"/>
      <c r="I31" s="781" t="s">
        <v>642</v>
      </c>
      <c r="J31" s="781"/>
      <c r="K31" s="781"/>
      <c r="L31" s="781" t="s">
        <v>108</v>
      </c>
      <c r="M31" s="781"/>
      <c r="N31" s="781"/>
      <c r="O31" s="781" t="s">
        <v>643</v>
      </c>
      <c r="P31" s="781"/>
      <c r="Q31" s="781"/>
      <c r="R31" s="781" t="s">
        <v>644</v>
      </c>
      <c r="S31" s="781"/>
      <c r="T31" s="781"/>
      <c r="U31" s="781"/>
      <c r="V31" s="758"/>
      <c r="W31" s="758"/>
      <c r="X31" s="758"/>
      <c r="Y31" s="758"/>
      <c r="Z31" s="758"/>
      <c r="AA31" s="758"/>
      <c r="AB31" s="758"/>
      <c r="AC31" s="758"/>
      <c r="AD31" s="758"/>
      <c r="AE31" s="758"/>
      <c r="AF31" s="758"/>
      <c r="AG31" s="770"/>
      <c r="AH31" s="770"/>
      <c r="AI31" s="770"/>
      <c r="AJ31" s="770"/>
      <c r="AK31" s="770"/>
      <c r="AL31" s="770"/>
      <c r="AM31" s="770"/>
      <c r="AN31" s="770"/>
      <c r="AO31" s="770"/>
      <c r="AP31" s="770"/>
      <c r="AQ31" s="216"/>
      <c r="AR31" s="216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</row>
    <row r="32" spans="1:94" ht="12.95" customHeight="1" x14ac:dyDescent="0.2">
      <c r="A32" s="759"/>
      <c r="B32" s="781"/>
      <c r="C32" s="781"/>
      <c r="D32" s="781"/>
      <c r="E32" s="781"/>
      <c r="F32" s="781"/>
      <c r="G32" s="781"/>
      <c r="H32" s="781"/>
      <c r="I32" s="781"/>
      <c r="J32" s="781"/>
      <c r="K32" s="781"/>
      <c r="L32" s="781"/>
      <c r="M32" s="781"/>
      <c r="N32" s="781"/>
      <c r="O32" s="781"/>
      <c r="P32" s="781"/>
      <c r="Q32" s="781"/>
      <c r="R32" s="781"/>
      <c r="S32" s="781"/>
      <c r="T32" s="781"/>
      <c r="U32" s="781"/>
      <c r="V32" s="758"/>
      <c r="W32" s="758"/>
      <c r="X32" s="758"/>
      <c r="Y32" s="758"/>
      <c r="Z32" s="758"/>
      <c r="AA32" s="758"/>
      <c r="AB32" s="758"/>
      <c r="AC32" s="758"/>
      <c r="AD32" s="758"/>
      <c r="AE32" s="758"/>
      <c r="AF32" s="758"/>
      <c r="AG32" s="770"/>
      <c r="AH32" s="770"/>
      <c r="AI32" s="770"/>
      <c r="AJ32" s="770"/>
      <c r="AK32" s="770"/>
      <c r="AL32" s="770"/>
      <c r="AM32" s="770"/>
      <c r="AN32" s="770"/>
      <c r="AO32" s="770"/>
      <c r="AP32" s="770"/>
      <c r="AQ32" s="216"/>
      <c r="AR32" s="216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</row>
    <row r="33" spans="1:94" ht="12.95" customHeight="1" x14ac:dyDescent="0.2">
      <c r="A33" s="759"/>
      <c r="B33" s="759" t="s">
        <v>645</v>
      </c>
      <c r="C33" s="759"/>
      <c r="D33" s="759"/>
      <c r="E33" s="759" t="s">
        <v>642</v>
      </c>
      <c r="F33" s="759"/>
      <c r="G33" s="759"/>
      <c r="H33" s="759"/>
      <c r="I33" s="759" t="s">
        <v>646</v>
      </c>
      <c r="J33" s="759"/>
      <c r="K33" s="759"/>
      <c r="L33" s="759" t="s">
        <v>647</v>
      </c>
      <c r="M33" s="759"/>
      <c r="N33" s="759"/>
      <c r="O33" s="759" t="s">
        <v>648</v>
      </c>
      <c r="P33" s="759"/>
      <c r="Q33" s="759"/>
      <c r="R33" s="759" t="s">
        <v>649</v>
      </c>
      <c r="S33" s="759"/>
      <c r="T33" s="759"/>
      <c r="U33" s="759"/>
      <c r="V33" s="759" t="s">
        <v>650</v>
      </c>
      <c r="W33" s="759"/>
      <c r="X33" s="759"/>
      <c r="Y33" s="759"/>
      <c r="Z33" s="759"/>
      <c r="AA33" s="759"/>
      <c r="AB33" s="759"/>
      <c r="AC33" s="759"/>
      <c r="AD33" s="759"/>
      <c r="AE33" s="759"/>
      <c r="AF33" s="759"/>
      <c r="AG33" s="759" t="s">
        <v>651</v>
      </c>
      <c r="AH33" s="759"/>
      <c r="AI33" s="759"/>
      <c r="AJ33" s="759"/>
      <c r="AK33" s="759"/>
      <c r="AL33" s="759"/>
      <c r="AM33" s="759"/>
      <c r="AN33" s="759"/>
      <c r="AO33" s="759"/>
      <c r="AP33" s="759"/>
      <c r="AQ33" s="216"/>
      <c r="AR33" s="216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</row>
    <row r="34" spans="1:94" ht="12.95" customHeight="1" x14ac:dyDescent="0.2">
      <c r="A34" s="218" t="s">
        <v>652</v>
      </c>
      <c r="B34" s="782">
        <v>0</v>
      </c>
      <c r="C34" s="782"/>
      <c r="D34" s="782"/>
      <c r="E34" s="769">
        <v>0</v>
      </c>
      <c r="F34" s="769"/>
      <c r="G34" s="769"/>
      <c r="H34" s="769"/>
      <c r="I34" s="769">
        <v>0</v>
      </c>
      <c r="J34" s="769"/>
      <c r="K34" s="769"/>
      <c r="L34" s="769">
        <f>'InterCargo Wykaz'!BH73</f>
        <v>31</v>
      </c>
      <c r="M34" s="769"/>
      <c r="N34" s="769"/>
      <c r="O34" s="769">
        <v>0</v>
      </c>
      <c r="P34" s="769"/>
      <c r="Q34" s="769"/>
      <c r="R34" s="769">
        <v>0</v>
      </c>
      <c r="S34" s="769"/>
      <c r="T34" s="769"/>
      <c r="U34" s="769"/>
      <c r="V34" s="769">
        <f>V15</f>
        <v>40</v>
      </c>
      <c r="W34" s="769"/>
      <c r="X34" s="769"/>
      <c r="Y34" s="769"/>
      <c r="Z34" s="769"/>
      <c r="AA34" s="769"/>
      <c r="AB34" s="769"/>
      <c r="AC34" s="769"/>
      <c r="AD34" s="769"/>
      <c r="AE34" s="769"/>
      <c r="AF34" s="769"/>
      <c r="AG34" s="769"/>
      <c r="AH34" s="769"/>
      <c r="AI34" s="769"/>
      <c r="AJ34" s="769"/>
      <c r="AK34" s="769"/>
      <c r="AL34" s="769"/>
      <c r="AM34" s="769"/>
      <c r="AN34" s="769"/>
      <c r="AO34" s="769"/>
      <c r="AP34" s="769"/>
      <c r="AQ34" s="216"/>
      <c r="AR34" s="216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</row>
    <row r="35" spans="1:94" ht="12.95" customHeight="1" x14ac:dyDescent="0.2">
      <c r="A35" s="218" t="s">
        <v>653</v>
      </c>
      <c r="B35" s="784"/>
      <c r="C35" s="784"/>
      <c r="D35" s="784"/>
      <c r="E35" s="784"/>
      <c r="F35" s="784"/>
      <c r="G35" s="784"/>
      <c r="H35" s="784"/>
      <c r="I35" s="784"/>
      <c r="J35" s="784"/>
      <c r="K35" s="784"/>
      <c r="L35" s="784"/>
      <c r="M35" s="784"/>
      <c r="N35" s="784"/>
      <c r="O35" s="784"/>
      <c r="P35" s="784"/>
      <c r="Q35" s="784"/>
      <c r="R35" s="784"/>
      <c r="S35" s="784"/>
      <c r="T35" s="784"/>
      <c r="U35" s="784"/>
      <c r="V35" s="769"/>
      <c r="W35" s="769"/>
      <c r="X35" s="769"/>
      <c r="Y35" s="769"/>
      <c r="Z35" s="769"/>
      <c r="AA35" s="769"/>
      <c r="AB35" s="769"/>
      <c r="AC35" s="769"/>
      <c r="AD35" s="769"/>
      <c r="AE35" s="769"/>
      <c r="AF35" s="769"/>
      <c r="AG35" s="783"/>
      <c r="AH35" s="783"/>
      <c r="AI35" s="783"/>
      <c r="AJ35" s="783"/>
      <c r="AK35" s="783"/>
      <c r="AL35" s="783"/>
      <c r="AM35" s="783"/>
      <c r="AN35" s="783"/>
      <c r="AO35" s="783"/>
      <c r="AP35" s="783"/>
      <c r="AQ35" s="216"/>
      <c r="AR35" s="216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</row>
    <row r="36" spans="1:94" ht="12.95" customHeight="1" x14ac:dyDescent="0.2">
      <c r="A36" s="218" t="s">
        <v>654</v>
      </c>
      <c r="B36" s="784"/>
      <c r="C36" s="784"/>
      <c r="D36" s="784"/>
      <c r="E36" s="784"/>
      <c r="F36" s="784"/>
      <c r="G36" s="784"/>
      <c r="H36" s="784"/>
      <c r="I36" s="784"/>
      <c r="J36" s="784"/>
      <c r="K36" s="784"/>
      <c r="L36" s="784"/>
      <c r="M36" s="784"/>
      <c r="N36" s="784"/>
      <c r="O36" s="784"/>
      <c r="P36" s="784"/>
      <c r="Q36" s="784"/>
      <c r="R36" s="784"/>
      <c r="S36" s="784"/>
      <c r="T36" s="784"/>
      <c r="U36" s="784"/>
      <c r="V36" s="769"/>
      <c r="W36" s="769"/>
      <c r="X36" s="769"/>
      <c r="Y36" s="769"/>
      <c r="Z36" s="769"/>
      <c r="AA36" s="769"/>
      <c r="AB36" s="769"/>
      <c r="AC36" s="769"/>
      <c r="AD36" s="769"/>
      <c r="AE36" s="769"/>
      <c r="AF36" s="769"/>
      <c r="AG36" s="783"/>
      <c r="AH36" s="783"/>
      <c r="AI36" s="783"/>
      <c r="AJ36" s="783"/>
      <c r="AK36" s="783"/>
      <c r="AL36" s="783"/>
      <c r="AM36" s="783"/>
      <c r="AN36" s="783"/>
      <c r="AO36" s="783"/>
      <c r="AP36" s="783"/>
      <c r="AQ36" s="216"/>
      <c r="AR36" s="216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</row>
    <row r="37" spans="1:94" ht="12.95" customHeight="1" x14ac:dyDescent="0.2">
      <c r="A37" s="739"/>
      <c r="B37" s="785" t="s">
        <v>655</v>
      </c>
      <c r="C37" s="786"/>
      <c r="D37" s="787"/>
      <c r="E37" s="770" t="s">
        <v>656</v>
      </c>
      <c r="F37" s="770"/>
      <c r="G37" s="770"/>
      <c r="H37" s="770"/>
      <c r="I37" s="770"/>
      <c r="J37" s="770"/>
      <c r="K37" s="770"/>
      <c r="L37" s="794" t="s">
        <v>657</v>
      </c>
      <c r="M37" s="794"/>
      <c r="N37" s="795" t="s">
        <v>658</v>
      </c>
      <c r="O37" s="795"/>
      <c r="P37" s="795"/>
      <c r="Q37" s="770" t="s">
        <v>659</v>
      </c>
      <c r="R37" s="770"/>
      <c r="S37" s="770"/>
      <c r="T37" s="770" t="s">
        <v>660</v>
      </c>
      <c r="U37" s="770"/>
      <c r="V37" s="770"/>
      <c r="W37" s="796" t="s">
        <v>661</v>
      </c>
      <c r="X37" s="796"/>
      <c r="Y37" s="796"/>
      <c r="Z37" s="796"/>
      <c r="AA37" s="796"/>
      <c r="AB37" s="796"/>
      <c r="AC37" s="796"/>
      <c r="AD37" s="796"/>
      <c r="AE37" s="796"/>
      <c r="AF37" s="796"/>
      <c r="AG37" s="796"/>
      <c r="AH37" s="796"/>
      <c r="AI37" s="796"/>
      <c r="AJ37" s="796"/>
      <c r="AK37" s="796"/>
      <c r="AL37" s="770" t="s">
        <v>662</v>
      </c>
      <c r="AM37" s="770"/>
      <c r="AN37" s="770"/>
      <c r="AO37" s="770"/>
      <c r="AP37" s="770"/>
      <c r="AQ37" s="216"/>
      <c r="AR37" s="216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</row>
    <row r="38" spans="1:94" ht="12.95" customHeight="1" x14ac:dyDescent="0.2">
      <c r="A38" s="739"/>
      <c r="B38" s="788"/>
      <c r="C38" s="789"/>
      <c r="D38" s="790"/>
      <c r="E38" s="770"/>
      <c r="F38" s="770"/>
      <c r="G38" s="770"/>
      <c r="H38" s="770"/>
      <c r="I38" s="770"/>
      <c r="J38" s="770"/>
      <c r="K38" s="770"/>
      <c r="L38" s="794"/>
      <c r="M38" s="794"/>
      <c r="N38" s="795"/>
      <c r="O38" s="795"/>
      <c r="P38" s="795"/>
      <c r="Q38" s="770"/>
      <c r="R38" s="770"/>
      <c r="S38" s="770"/>
      <c r="T38" s="770"/>
      <c r="U38" s="770"/>
      <c r="V38" s="770"/>
      <c r="W38" s="785" t="s">
        <v>663</v>
      </c>
      <c r="X38" s="786"/>
      <c r="Y38" s="786"/>
      <c r="Z38" s="786"/>
      <c r="AA38" s="787"/>
      <c r="AB38" s="797" t="s">
        <v>664</v>
      </c>
      <c r="AC38" s="797"/>
      <c r="AD38" s="797"/>
      <c r="AE38" s="797"/>
      <c r="AF38" s="797"/>
      <c r="AG38" s="798" t="s">
        <v>665</v>
      </c>
      <c r="AH38" s="799"/>
      <c r="AI38" s="799"/>
      <c r="AJ38" s="799"/>
      <c r="AK38" s="800"/>
      <c r="AL38" s="770"/>
      <c r="AM38" s="770"/>
      <c r="AN38" s="770"/>
      <c r="AO38" s="770"/>
      <c r="AP38" s="770"/>
      <c r="AQ38" s="216"/>
      <c r="AR38" s="216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7"/>
      <c r="CJ38" s="217"/>
      <c r="CK38" s="217"/>
      <c r="CL38" s="217"/>
      <c r="CM38" s="217"/>
      <c r="CN38" s="217"/>
      <c r="CO38" s="217"/>
      <c r="CP38" s="217"/>
    </row>
    <row r="39" spans="1:94" ht="12.95" customHeight="1" x14ac:dyDescent="0.2">
      <c r="A39" s="739"/>
      <c r="B39" s="788"/>
      <c r="C39" s="789"/>
      <c r="D39" s="790"/>
      <c r="E39" s="770"/>
      <c r="F39" s="770"/>
      <c r="G39" s="770"/>
      <c r="H39" s="770"/>
      <c r="I39" s="770"/>
      <c r="J39" s="770"/>
      <c r="K39" s="770"/>
      <c r="L39" s="794"/>
      <c r="M39" s="794"/>
      <c r="N39" s="795"/>
      <c r="O39" s="795"/>
      <c r="P39" s="795"/>
      <c r="Q39" s="770"/>
      <c r="R39" s="770"/>
      <c r="S39" s="770"/>
      <c r="T39" s="770"/>
      <c r="U39" s="770"/>
      <c r="V39" s="770"/>
      <c r="W39" s="788"/>
      <c r="X39" s="789"/>
      <c r="Y39" s="789"/>
      <c r="Z39" s="789"/>
      <c r="AA39" s="790"/>
      <c r="AB39" s="797"/>
      <c r="AC39" s="797"/>
      <c r="AD39" s="797"/>
      <c r="AE39" s="797"/>
      <c r="AF39" s="797"/>
      <c r="AG39" s="801"/>
      <c r="AH39" s="802"/>
      <c r="AI39" s="802"/>
      <c r="AJ39" s="802"/>
      <c r="AK39" s="803"/>
      <c r="AL39" s="770"/>
      <c r="AM39" s="770"/>
      <c r="AN39" s="770"/>
      <c r="AO39" s="770"/>
      <c r="AP39" s="770"/>
      <c r="AQ39" s="216"/>
      <c r="AR39" s="216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</row>
    <row r="40" spans="1:94" ht="12.95" customHeight="1" x14ac:dyDescent="0.2">
      <c r="A40" s="739"/>
      <c r="B40" s="788"/>
      <c r="C40" s="789"/>
      <c r="D40" s="790"/>
      <c r="E40" s="770"/>
      <c r="F40" s="770"/>
      <c r="G40" s="770"/>
      <c r="H40" s="770"/>
      <c r="I40" s="770"/>
      <c r="J40" s="770"/>
      <c r="K40" s="770"/>
      <c r="L40" s="794"/>
      <c r="M40" s="794"/>
      <c r="N40" s="795"/>
      <c r="O40" s="795"/>
      <c r="P40" s="795"/>
      <c r="Q40" s="770"/>
      <c r="R40" s="770"/>
      <c r="S40" s="770"/>
      <c r="T40" s="770"/>
      <c r="U40" s="770"/>
      <c r="V40" s="770"/>
      <c r="W40" s="788"/>
      <c r="X40" s="789"/>
      <c r="Y40" s="789"/>
      <c r="Z40" s="789"/>
      <c r="AA40" s="790"/>
      <c r="AB40" s="797"/>
      <c r="AC40" s="797"/>
      <c r="AD40" s="797"/>
      <c r="AE40" s="797"/>
      <c r="AF40" s="797"/>
      <c r="AG40" s="801"/>
      <c r="AH40" s="802"/>
      <c r="AI40" s="802"/>
      <c r="AJ40" s="802"/>
      <c r="AK40" s="803"/>
      <c r="AL40" s="770"/>
      <c r="AM40" s="770"/>
      <c r="AN40" s="770"/>
      <c r="AO40" s="770"/>
      <c r="AP40" s="770"/>
      <c r="AQ40" s="216"/>
      <c r="AR40" s="216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217"/>
      <c r="BW40" s="217"/>
      <c r="BX40" s="217"/>
      <c r="BY40" s="217"/>
      <c r="BZ40" s="217"/>
      <c r="CA40" s="217"/>
      <c r="CB40" s="217"/>
      <c r="CC40" s="217"/>
      <c r="CD40" s="217"/>
      <c r="CE40" s="217"/>
      <c r="CF40" s="217"/>
      <c r="CG40" s="217"/>
      <c r="CH40" s="217"/>
      <c r="CI40" s="217"/>
      <c r="CJ40" s="217"/>
      <c r="CK40" s="217"/>
      <c r="CL40" s="217"/>
      <c r="CM40" s="217"/>
      <c r="CN40" s="217"/>
      <c r="CO40" s="217"/>
      <c r="CP40" s="217"/>
    </row>
    <row r="41" spans="1:94" ht="12.95" customHeight="1" x14ac:dyDescent="0.2">
      <c r="A41" s="739"/>
      <c r="B41" s="788"/>
      <c r="C41" s="789"/>
      <c r="D41" s="790"/>
      <c r="E41" s="770"/>
      <c r="F41" s="770"/>
      <c r="G41" s="770"/>
      <c r="H41" s="770"/>
      <c r="I41" s="770"/>
      <c r="J41" s="770"/>
      <c r="K41" s="770"/>
      <c r="L41" s="794"/>
      <c r="M41" s="794"/>
      <c r="N41" s="795"/>
      <c r="O41" s="795"/>
      <c r="P41" s="795"/>
      <c r="Q41" s="770"/>
      <c r="R41" s="770"/>
      <c r="S41" s="770"/>
      <c r="T41" s="770"/>
      <c r="U41" s="770"/>
      <c r="V41" s="770"/>
      <c r="W41" s="788"/>
      <c r="X41" s="789"/>
      <c r="Y41" s="789"/>
      <c r="Z41" s="789"/>
      <c r="AA41" s="790"/>
      <c r="AB41" s="797"/>
      <c r="AC41" s="797"/>
      <c r="AD41" s="797"/>
      <c r="AE41" s="797"/>
      <c r="AF41" s="797"/>
      <c r="AG41" s="801"/>
      <c r="AH41" s="802"/>
      <c r="AI41" s="802"/>
      <c r="AJ41" s="802"/>
      <c r="AK41" s="803"/>
      <c r="AL41" s="770"/>
      <c r="AM41" s="770"/>
      <c r="AN41" s="770"/>
      <c r="AO41" s="770"/>
      <c r="AP41" s="770"/>
      <c r="AQ41" s="216"/>
      <c r="AR41" s="216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</row>
    <row r="42" spans="1:94" ht="12.95" customHeight="1" x14ac:dyDescent="0.2">
      <c r="A42" s="739"/>
      <c r="B42" s="791"/>
      <c r="C42" s="792"/>
      <c r="D42" s="793"/>
      <c r="E42" s="770" t="s">
        <v>666</v>
      </c>
      <c r="F42" s="770"/>
      <c r="G42" s="770"/>
      <c r="H42" s="770"/>
      <c r="I42" s="770"/>
      <c r="J42" s="770"/>
      <c r="K42" s="770"/>
      <c r="L42" s="796" t="s">
        <v>667</v>
      </c>
      <c r="M42" s="796"/>
      <c r="N42" s="796" t="s">
        <v>668</v>
      </c>
      <c r="O42" s="796"/>
      <c r="P42" s="796"/>
      <c r="Q42" s="770" t="s">
        <v>643</v>
      </c>
      <c r="R42" s="770"/>
      <c r="S42" s="770"/>
      <c r="T42" s="796" t="s">
        <v>41</v>
      </c>
      <c r="U42" s="796"/>
      <c r="V42" s="796"/>
      <c r="W42" s="791"/>
      <c r="X42" s="792"/>
      <c r="Y42" s="792"/>
      <c r="Z42" s="792"/>
      <c r="AA42" s="793"/>
      <c r="AB42" s="807" t="s">
        <v>669</v>
      </c>
      <c r="AC42" s="807"/>
      <c r="AD42" s="807"/>
      <c r="AE42" s="807"/>
      <c r="AF42" s="807"/>
      <c r="AG42" s="804"/>
      <c r="AH42" s="805"/>
      <c r="AI42" s="805"/>
      <c r="AJ42" s="805"/>
      <c r="AK42" s="806"/>
      <c r="AL42" s="796" t="s">
        <v>670</v>
      </c>
      <c r="AM42" s="796"/>
      <c r="AN42" s="796"/>
      <c r="AO42" s="796"/>
      <c r="AP42" s="796"/>
      <c r="AQ42" s="216"/>
      <c r="AR42" s="216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7"/>
      <c r="BQ42" s="217"/>
      <c r="BR42" s="217"/>
      <c r="BS42" s="217"/>
      <c r="BT42" s="217"/>
      <c r="BU42" s="217"/>
      <c r="BV42" s="217"/>
      <c r="BW42" s="217"/>
      <c r="BX42" s="217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7"/>
      <c r="CO42" s="217"/>
      <c r="CP42" s="217"/>
    </row>
    <row r="43" spans="1:94" ht="12.95" customHeight="1" x14ac:dyDescent="0.2">
      <c r="A43" s="219" t="s">
        <v>671</v>
      </c>
      <c r="B43" s="769">
        <v>3362</v>
      </c>
      <c r="C43" s="769"/>
      <c r="D43" s="769"/>
      <c r="E43" s="809" t="str">
        <f>'InterCargo Wykaz'!AX7</f>
        <v>ZEBRZYDOWICE</v>
      </c>
      <c r="F43" s="809"/>
      <c r="G43" s="809"/>
      <c r="H43" s="809"/>
      <c r="I43" s="809"/>
      <c r="J43" s="809"/>
      <c r="K43" s="809"/>
      <c r="L43" s="769" t="s">
        <v>108</v>
      </c>
      <c r="M43" s="769"/>
      <c r="N43" s="810">
        <f>'Karta Proby kraj'!P17</f>
        <v>0.48</v>
      </c>
      <c r="O43" s="810"/>
      <c r="P43" s="810"/>
      <c r="Q43" s="810">
        <f>'Karta Proby kraj'!P18</f>
        <v>1.1504424778761062</v>
      </c>
      <c r="R43" s="810"/>
      <c r="S43" s="810"/>
      <c r="T43" s="769">
        <v>0</v>
      </c>
      <c r="U43" s="769"/>
      <c r="V43" s="769"/>
      <c r="W43" s="783" t="str">
        <f>'InterCargo Wykaz'!AX10</f>
        <v>rewident</v>
      </c>
      <c r="X43" s="783"/>
      <c r="Y43" s="783"/>
      <c r="Z43" s="783"/>
      <c r="AA43" s="783"/>
      <c r="AB43" s="783"/>
      <c r="AC43" s="783"/>
      <c r="AD43" s="783"/>
      <c r="AE43" s="783"/>
      <c r="AF43" s="783"/>
      <c r="AG43" s="782" t="str">
        <f>W43</f>
        <v>rewident</v>
      </c>
      <c r="AH43" s="782"/>
      <c r="AI43" s="782"/>
      <c r="AJ43" s="782"/>
      <c r="AK43" s="782"/>
      <c r="AL43" s="775" t="str">
        <f>'InterCargo Wykaz'!B15</f>
        <v>999999999</v>
      </c>
      <c r="AM43" s="808"/>
      <c r="AN43" s="808"/>
      <c r="AO43" s="808"/>
      <c r="AP43" s="776"/>
      <c r="AQ43" s="216"/>
      <c r="AR43" s="216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7"/>
      <c r="BP43" s="217"/>
      <c r="BQ43" s="217"/>
      <c r="BR43" s="217"/>
      <c r="BS43" s="217"/>
      <c r="BT43" s="217"/>
      <c r="BU43" s="217"/>
      <c r="BV43" s="217"/>
      <c r="BW43" s="217"/>
      <c r="BX43" s="217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17"/>
      <c r="CO43" s="217"/>
      <c r="CP43" s="217"/>
    </row>
    <row r="44" spans="1:94" ht="12.95" customHeight="1" x14ac:dyDescent="0.2">
      <c r="A44" s="219" t="s">
        <v>672</v>
      </c>
      <c r="B44" s="783"/>
      <c r="C44" s="783"/>
      <c r="D44" s="783"/>
      <c r="E44" s="783"/>
      <c r="F44" s="783"/>
      <c r="G44" s="783"/>
      <c r="H44" s="783"/>
      <c r="I44" s="783"/>
      <c r="J44" s="783"/>
      <c r="K44" s="783"/>
      <c r="L44" s="783"/>
      <c r="M44" s="783"/>
      <c r="N44" s="783"/>
      <c r="O44" s="783"/>
      <c r="P44" s="783"/>
      <c r="Q44" s="783"/>
      <c r="R44" s="783"/>
      <c r="S44" s="783"/>
      <c r="T44" s="783"/>
      <c r="U44" s="783"/>
      <c r="V44" s="783"/>
      <c r="W44" s="783"/>
      <c r="X44" s="783"/>
      <c r="Y44" s="783"/>
      <c r="Z44" s="783"/>
      <c r="AA44" s="783"/>
      <c r="AB44" s="783"/>
      <c r="AC44" s="783"/>
      <c r="AD44" s="783"/>
      <c r="AE44" s="783"/>
      <c r="AF44" s="783"/>
      <c r="AG44" s="782"/>
      <c r="AH44" s="782"/>
      <c r="AI44" s="782"/>
      <c r="AJ44" s="782"/>
      <c r="AK44" s="782"/>
      <c r="AL44" s="783"/>
      <c r="AM44" s="783"/>
      <c r="AN44" s="783"/>
      <c r="AO44" s="783"/>
      <c r="AP44" s="783"/>
      <c r="AQ44" s="216"/>
      <c r="AR44" s="216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  <c r="BI44" s="217"/>
      <c r="BJ44" s="217"/>
      <c r="BK44" s="217"/>
      <c r="BL44" s="217"/>
      <c r="BM44" s="217"/>
      <c r="BN44" s="217"/>
      <c r="BO44" s="217"/>
      <c r="BP44" s="217"/>
      <c r="BQ44" s="217"/>
      <c r="BR44" s="217"/>
      <c r="BS44" s="217"/>
      <c r="BT44" s="217"/>
      <c r="BU44" s="217"/>
      <c r="BV44" s="217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17"/>
      <c r="CO44" s="217"/>
      <c r="CP44" s="217"/>
    </row>
    <row r="45" spans="1:94" ht="12.95" customHeight="1" x14ac:dyDescent="0.2">
      <c r="A45" s="220" t="s">
        <v>673</v>
      </c>
      <c r="B45" s="817"/>
      <c r="C45" s="817"/>
      <c r="D45" s="817"/>
      <c r="E45" s="817"/>
      <c r="F45" s="817"/>
      <c r="G45" s="817"/>
      <c r="H45" s="817"/>
      <c r="I45" s="817"/>
      <c r="J45" s="817"/>
      <c r="K45" s="817"/>
      <c r="L45" s="817"/>
      <c r="M45" s="817"/>
      <c r="N45" s="817"/>
      <c r="O45" s="817"/>
      <c r="P45" s="817"/>
      <c r="Q45" s="817"/>
      <c r="R45" s="817"/>
      <c r="S45" s="817"/>
      <c r="T45" s="817"/>
      <c r="U45" s="817"/>
      <c r="V45" s="817"/>
      <c r="W45" s="817"/>
      <c r="X45" s="817"/>
      <c r="Y45" s="817"/>
      <c r="Z45" s="817"/>
      <c r="AA45" s="817"/>
      <c r="AB45" s="817"/>
      <c r="AC45" s="817"/>
      <c r="AD45" s="817"/>
      <c r="AE45" s="817"/>
      <c r="AF45" s="817"/>
      <c r="AG45" s="818"/>
      <c r="AH45" s="818"/>
      <c r="AI45" s="818"/>
      <c r="AJ45" s="818"/>
      <c r="AK45" s="818"/>
      <c r="AL45" s="817"/>
      <c r="AM45" s="817"/>
      <c r="AN45" s="817"/>
      <c r="AO45" s="817"/>
      <c r="AP45" s="817"/>
      <c r="AQ45" s="216"/>
      <c r="AR45" s="216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7"/>
      <c r="BK45" s="217"/>
      <c r="BL45" s="217"/>
      <c r="BM45" s="217"/>
      <c r="BN45" s="217"/>
      <c r="BO45" s="217"/>
      <c r="BP45" s="217"/>
      <c r="BQ45" s="217"/>
      <c r="BR45" s="217"/>
      <c r="BS45" s="217"/>
      <c r="BT45" s="217"/>
      <c r="BU45" s="217"/>
      <c r="BV45" s="217"/>
      <c r="BW45" s="217"/>
      <c r="BX45" s="217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17"/>
      <c r="CO45" s="217"/>
      <c r="CP45" s="217"/>
    </row>
    <row r="46" spans="1:94" ht="12.95" customHeight="1" x14ac:dyDescent="0.2">
      <c r="A46" s="819" t="s">
        <v>674</v>
      </c>
      <c r="B46" s="820"/>
      <c r="C46" s="820"/>
      <c r="D46" s="820"/>
      <c r="E46" s="820"/>
      <c r="F46" s="820"/>
      <c r="G46" s="820"/>
      <c r="H46" s="821"/>
      <c r="I46" s="822" t="s">
        <v>675</v>
      </c>
      <c r="J46" s="823"/>
      <c r="K46" s="823"/>
      <c r="L46" s="823"/>
      <c r="M46" s="823"/>
      <c r="N46" s="823"/>
      <c r="O46" s="823"/>
      <c r="P46" s="823"/>
      <c r="Q46" s="824"/>
      <c r="R46" s="822" t="s">
        <v>676</v>
      </c>
      <c r="S46" s="823"/>
      <c r="T46" s="823"/>
      <c r="U46" s="823"/>
      <c r="V46" s="823"/>
      <c r="W46" s="823"/>
      <c r="X46" s="823"/>
      <c r="Y46" s="823"/>
      <c r="Z46" s="824"/>
      <c r="AA46" s="744" t="s">
        <v>677</v>
      </c>
      <c r="AB46" s="745"/>
      <c r="AC46" s="745"/>
      <c r="AD46" s="745"/>
      <c r="AE46" s="745"/>
      <c r="AF46" s="745"/>
      <c r="AG46" s="745"/>
      <c r="AH46" s="745"/>
      <c r="AI46" s="746"/>
      <c r="AJ46" s="744" t="s">
        <v>678</v>
      </c>
      <c r="AK46" s="745"/>
      <c r="AL46" s="745"/>
      <c r="AM46" s="745"/>
      <c r="AN46" s="745"/>
      <c r="AO46" s="745"/>
      <c r="AP46" s="746"/>
      <c r="AQ46" s="216"/>
      <c r="AR46" s="216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7"/>
      <c r="BN46" s="217"/>
      <c r="BO46" s="217"/>
      <c r="BP46" s="217"/>
      <c r="BQ46" s="217"/>
      <c r="BR46" s="217"/>
      <c r="BS46" s="217"/>
      <c r="BT46" s="217"/>
      <c r="BU46" s="217"/>
      <c r="BV46" s="217"/>
      <c r="BW46" s="217"/>
      <c r="BX46" s="217"/>
      <c r="BY46" s="217"/>
      <c r="BZ46" s="217"/>
      <c r="CA46" s="217"/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17"/>
      <c r="CO46" s="217"/>
      <c r="CP46" s="217"/>
    </row>
    <row r="47" spans="1:94" ht="12.95" customHeight="1" x14ac:dyDescent="0.2">
      <c r="A47" s="828" t="s">
        <v>679</v>
      </c>
      <c r="B47" s="829"/>
      <c r="C47" s="829"/>
      <c r="D47" s="829"/>
      <c r="E47" s="832">
        <v>0.75</v>
      </c>
      <c r="F47" s="832"/>
      <c r="G47" s="832"/>
      <c r="H47" s="833"/>
      <c r="I47" s="828" t="s">
        <v>679</v>
      </c>
      <c r="J47" s="829"/>
      <c r="K47" s="829"/>
      <c r="L47" s="829"/>
      <c r="M47" s="832">
        <v>0.83333333333333337</v>
      </c>
      <c r="N47" s="832"/>
      <c r="O47" s="832"/>
      <c r="P47" s="832"/>
      <c r="Q47" s="833"/>
      <c r="R47" s="836" t="s">
        <v>710</v>
      </c>
      <c r="S47" s="837"/>
      <c r="T47" s="837"/>
      <c r="U47" s="837"/>
      <c r="V47" s="837"/>
      <c r="W47" s="837"/>
      <c r="X47" s="837"/>
      <c r="Y47" s="837"/>
      <c r="Z47" s="838"/>
      <c r="AA47" s="825"/>
      <c r="AB47" s="826"/>
      <c r="AC47" s="826"/>
      <c r="AD47" s="826"/>
      <c r="AE47" s="826"/>
      <c r="AF47" s="826"/>
      <c r="AG47" s="826"/>
      <c r="AH47" s="826"/>
      <c r="AI47" s="827"/>
      <c r="AJ47" s="825"/>
      <c r="AK47" s="826"/>
      <c r="AL47" s="826"/>
      <c r="AM47" s="826"/>
      <c r="AN47" s="826"/>
      <c r="AO47" s="826"/>
      <c r="AP47" s="827"/>
      <c r="AQ47" s="216"/>
      <c r="AR47" s="216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7"/>
      <c r="BY47" s="217"/>
      <c r="BZ47" s="217"/>
      <c r="CA47" s="217"/>
      <c r="CB47" s="217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  <c r="CM47" s="217"/>
      <c r="CN47" s="217"/>
      <c r="CO47" s="217"/>
      <c r="CP47" s="217"/>
    </row>
    <row r="48" spans="1:94" ht="12.95" customHeight="1" x14ac:dyDescent="0.2">
      <c r="A48" s="830"/>
      <c r="B48" s="831"/>
      <c r="C48" s="831"/>
      <c r="D48" s="831"/>
      <c r="E48" s="834"/>
      <c r="F48" s="834"/>
      <c r="G48" s="834"/>
      <c r="H48" s="835"/>
      <c r="I48" s="830"/>
      <c r="J48" s="831"/>
      <c r="K48" s="831"/>
      <c r="L48" s="831"/>
      <c r="M48" s="834"/>
      <c r="N48" s="834"/>
      <c r="O48" s="834"/>
      <c r="P48" s="834"/>
      <c r="Q48" s="835"/>
      <c r="R48" s="811"/>
      <c r="S48" s="812"/>
      <c r="T48" s="812"/>
      <c r="U48" s="812"/>
      <c r="V48" s="812"/>
      <c r="W48" s="812"/>
      <c r="X48" s="812"/>
      <c r="Y48" s="812"/>
      <c r="Z48" s="813"/>
      <c r="AA48" s="811" t="s">
        <v>680</v>
      </c>
      <c r="AB48" s="812"/>
      <c r="AC48" s="812"/>
      <c r="AD48" s="812"/>
      <c r="AE48" s="812"/>
      <c r="AF48" s="812"/>
      <c r="AG48" s="812"/>
      <c r="AH48" s="812"/>
      <c r="AI48" s="813"/>
      <c r="AJ48" s="814" t="s">
        <v>681</v>
      </c>
      <c r="AK48" s="815"/>
      <c r="AL48" s="815"/>
      <c r="AM48" s="815"/>
      <c r="AN48" s="815"/>
      <c r="AO48" s="815"/>
      <c r="AP48" s="816"/>
      <c r="AQ48" s="216"/>
      <c r="AR48" s="216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7"/>
      <c r="BQ48" s="217"/>
      <c r="BR48" s="217"/>
      <c r="BS48" s="217"/>
      <c r="BT48" s="217"/>
      <c r="BU48" s="217"/>
      <c r="BV48" s="217"/>
      <c r="BW48" s="217"/>
      <c r="BX48" s="217"/>
      <c r="BY48" s="217"/>
      <c r="BZ48" s="217"/>
      <c r="CA48" s="217"/>
      <c r="CB48" s="217"/>
      <c r="CC48" s="217"/>
      <c r="CD48" s="217"/>
      <c r="CE48" s="217"/>
      <c r="CF48" s="217"/>
      <c r="CG48" s="217"/>
      <c r="CH48" s="217"/>
      <c r="CI48" s="217"/>
      <c r="CJ48" s="217"/>
      <c r="CK48" s="217"/>
      <c r="CL48" s="217"/>
      <c r="CM48" s="217"/>
      <c r="CN48" s="217"/>
      <c r="CO48" s="217"/>
      <c r="CP48" s="217"/>
    </row>
    <row r="49" spans="1:94" ht="12.95" customHeight="1" x14ac:dyDescent="0.2">
      <c r="A49" s="744" t="s">
        <v>682</v>
      </c>
      <c r="B49" s="745"/>
      <c r="C49" s="745"/>
      <c r="D49" s="745"/>
      <c r="E49" s="745"/>
      <c r="F49" s="745"/>
      <c r="G49" s="745"/>
      <c r="H49" s="745"/>
      <c r="I49" s="826"/>
      <c r="J49" s="826"/>
      <c r="K49" s="826"/>
      <c r="L49" s="826"/>
      <c r="M49" s="826"/>
      <c r="N49" s="827"/>
      <c r="O49" s="744" t="s">
        <v>683</v>
      </c>
      <c r="P49" s="745"/>
      <c r="Q49" s="745"/>
      <c r="R49" s="745"/>
      <c r="S49" s="745"/>
      <c r="T49" s="745"/>
      <c r="U49" s="745"/>
      <c r="V49" s="745"/>
      <c r="W49" s="745"/>
      <c r="X49" s="745"/>
      <c r="Y49" s="746"/>
      <c r="Z49" s="744" t="s">
        <v>684</v>
      </c>
      <c r="AA49" s="745"/>
      <c r="AB49" s="745"/>
      <c r="AC49" s="745"/>
      <c r="AD49" s="745"/>
      <c r="AE49" s="745"/>
      <c r="AF49" s="745"/>
      <c r="AG49" s="745"/>
      <c r="AH49" s="745"/>
      <c r="AI49" s="745"/>
      <c r="AJ49" s="745"/>
      <c r="AK49" s="745"/>
      <c r="AL49" s="745"/>
      <c r="AM49" s="745"/>
      <c r="AN49" s="745"/>
      <c r="AO49" s="745"/>
      <c r="AP49" s="746"/>
      <c r="AQ49" s="216"/>
      <c r="AR49" s="216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7"/>
      <c r="BQ49" s="217"/>
      <c r="BR49" s="217"/>
      <c r="BS49" s="217"/>
      <c r="BT49" s="217"/>
      <c r="BU49" s="217"/>
      <c r="BV49" s="217"/>
      <c r="BW49" s="217"/>
      <c r="BX49" s="217"/>
      <c r="BY49" s="217"/>
      <c r="BZ49" s="217"/>
      <c r="CA49" s="217"/>
      <c r="CB49" s="217"/>
      <c r="CC49" s="217"/>
      <c r="CD49" s="217"/>
      <c r="CE49" s="217"/>
      <c r="CF49" s="217"/>
      <c r="CG49" s="217"/>
      <c r="CH49" s="217"/>
      <c r="CI49" s="217"/>
      <c r="CJ49" s="217"/>
      <c r="CK49" s="217"/>
      <c r="CL49" s="217"/>
      <c r="CM49" s="217"/>
      <c r="CN49" s="217"/>
      <c r="CO49" s="217"/>
      <c r="CP49" s="217"/>
    </row>
    <row r="50" spans="1:94" ht="6.75" customHeight="1" x14ac:dyDescent="0.2">
      <c r="A50" s="825"/>
      <c r="B50" s="826"/>
      <c r="C50" s="826"/>
      <c r="D50" s="826"/>
      <c r="E50" s="826"/>
      <c r="F50" s="826"/>
      <c r="G50" s="826"/>
      <c r="H50" s="826"/>
      <c r="I50" s="826"/>
      <c r="J50" s="826"/>
      <c r="K50" s="826"/>
      <c r="L50" s="826"/>
      <c r="M50" s="826"/>
      <c r="N50" s="827"/>
      <c r="O50" s="825"/>
      <c r="P50" s="826"/>
      <c r="Q50" s="826"/>
      <c r="R50" s="826"/>
      <c r="S50" s="826"/>
      <c r="T50" s="826"/>
      <c r="U50" s="826"/>
      <c r="V50" s="826"/>
      <c r="W50" s="826"/>
      <c r="X50" s="826"/>
      <c r="Y50" s="827"/>
      <c r="Z50" s="857"/>
      <c r="AA50" s="858"/>
      <c r="AB50" s="858"/>
      <c r="AC50" s="858"/>
      <c r="AD50" s="858"/>
      <c r="AE50" s="858"/>
      <c r="AF50" s="858"/>
      <c r="AG50" s="858"/>
      <c r="AH50" s="858"/>
      <c r="AI50" s="858"/>
      <c r="AJ50" s="858"/>
      <c r="AK50" s="858"/>
      <c r="AL50" s="858"/>
      <c r="AM50" s="858"/>
      <c r="AN50" s="858"/>
      <c r="AO50" s="858"/>
      <c r="AP50" s="859"/>
      <c r="AQ50" s="216"/>
      <c r="AR50" s="216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  <c r="BI50" s="217"/>
      <c r="BJ50" s="217"/>
      <c r="BK50" s="217"/>
      <c r="BL50" s="217"/>
      <c r="BM50" s="217"/>
      <c r="BN50" s="217"/>
      <c r="BO50" s="217"/>
      <c r="BP50" s="217"/>
      <c r="BQ50" s="217"/>
      <c r="BR50" s="217"/>
      <c r="BS50" s="217"/>
      <c r="BT50" s="217"/>
      <c r="BU50" s="217"/>
      <c r="BV50" s="217"/>
      <c r="BW50" s="217"/>
      <c r="BX50" s="217"/>
      <c r="BY50" s="217"/>
      <c r="BZ50" s="217"/>
      <c r="CA50" s="217"/>
      <c r="CB50" s="217"/>
      <c r="CC50" s="217"/>
      <c r="CD50" s="217"/>
      <c r="CE50" s="217"/>
      <c r="CF50" s="217"/>
      <c r="CG50" s="217"/>
      <c r="CH50" s="217"/>
      <c r="CI50" s="217"/>
      <c r="CJ50" s="217"/>
      <c r="CK50" s="217"/>
      <c r="CL50" s="217"/>
      <c r="CM50" s="217"/>
      <c r="CN50" s="217"/>
      <c r="CO50" s="217"/>
      <c r="CP50" s="217"/>
    </row>
    <row r="51" spans="1:94" ht="48.75" customHeight="1" x14ac:dyDescent="0.2">
      <c r="A51" s="221"/>
      <c r="B51" s="863" t="str">
        <f>'R7'!C60</f>
        <v xml:space="preserve"> </v>
      </c>
      <c r="C51" s="864"/>
      <c r="D51" s="864"/>
      <c r="E51" s="864"/>
      <c r="F51" s="864"/>
      <c r="G51" s="864"/>
      <c r="H51" s="864"/>
      <c r="I51" s="864"/>
      <c r="J51" s="864"/>
      <c r="K51" s="864"/>
      <c r="L51" s="864"/>
      <c r="M51" s="864"/>
      <c r="N51" s="222"/>
      <c r="O51" s="828" t="s">
        <v>685</v>
      </c>
      <c r="P51" s="829"/>
      <c r="Q51" s="829"/>
      <c r="R51" s="829"/>
      <c r="S51" s="829"/>
      <c r="T51" s="829"/>
      <c r="U51" s="829"/>
      <c r="V51" s="829"/>
      <c r="W51" s="829"/>
      <c r="X51" s="829"/>
      <c r="Y51" s="866"/>
      <c r="Z51" s="857"/>
      <c r="AA51" s="858"/>
      <c r="AB51" s="858"/>
      <c r="AC51" s="858"/>
      <c r="AD51" s="858"/>
      <c r="AE51" s="858"/>
      <c r="AF51" s="858"/>
      <c r="AG51" s="858"/>
      <c r="AH51" s="858"/>
      <c r="AI51" s="858"/>
      <c r="AJ51" s="858"/>
      <c r="AK51" s="858"/>
      <c r="AL51" s="858"/>
      <c r="AM51" s="858"/>
      <c r="AN51" s="858"/>
      <c r="AO51" s="858"/>
      <c r="AP51" s="859"/>
      <c r="AQ51" s="216"/>
      <c r="AR51" s="216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7"/>
      <c r="BM51" s="217"/>
      <c r="BN51" s="217"/>
      <c r="BO51" s="217"/>
      <c r="BP51" s="217"/>
      <c r="BQ51" s="217"/>
      <c r="BR51" s="217"/>
      <c r="BS51" s="217"/>
      <c r="BT51" s="217"/>
      <c r="BU51" s="217"/>
      <c r="BV51" s="217"/>
      <c r="BW51" s="217"/>
      <c r="BX51" s="217"/>
      <c r="BY51" s="217"/>
      <c r="BZ51" s="217"/>
      <c r="CA51" s="217"/>
      <c r="CB51" s="217"/>
      <c r="CC51" s="217"/>
      <c r="CD51" s="217"/>
      <c r="CE51" s="217"/>
      <c r="CF51" s="217"/>
      <c r="CG51" s="217"/>
      <c r="CH51" s="217"/>
      <c r="CI51" s="217"/>
      <c r="CJ51" s="217"/>
      <c r="CK51" s="217"/>
      <c r="CL51" s="217"/>
      <c r="CM51" s="217"/>
      <c r="CN51" s="217"/>
      <c r="CO51" s="217"/>
      <c r="CP51" s="217"/>
    </row>
    <row r="52" spans="1:94" ht="3.75" hidden="1" customHeight="1" x14ac:dyDescent="0.2">
      <c r="A52" s="221"/>
      <c r="B52" s="864"/>
      <c r="C52" s="864"/>
      <c r="D52" s="864"/>
      <c r="E52" s="864"/>
      <c r="F52" s="864"/>
      <c r="G52" s="864"/>
      <c r="H52" s="865"/>
      <c r="I52" s="865"/>
      <c r="J52" s="865"/>
      <c r="K52" s="865"/>
      <c r="L52" s="865"/>
      <c r="M52" s="865"/>
      <c r="N52" s="223"/>
      <c r="O52" s="830"/>
      <c r="P52" s="831"/>
      <c r="Q52" s="831"/>
      <c r="R52" s="831"/>
      <c r="S52" s="831"/>
      <c r="T52" s="831"/>
      <c r="U52" s="831"/>
      <c r="V52" s="829"/>
      <c r="W52" s="829"/>
      <c r="X52" s="829"/>
      <c r="Y52" s="866"/>
      <c r="Z52" s="860"/>
      <c r="AA52" s="861"/>
      <c r="AB52" s="861"/>
      <c r="AC52" s="861"/>
      <c r="AD52" s="861"/>
      <c r="AE52" s="861"/>
      <c r="AF52" s="861"/>
      <c r="AG52" s="861"/>
      <c r="AH52" s="861"/>
      <c r="AI52" s="861"/>
      <c r="AJ52" s="861"/>
      <c r="AK52" s="861"/>
      <c r="AL52" s="861"/>
      <c r="AM52" s="861"/>
      <c r="AN52" s="861"/>
      <c r="AO52" s="861"/>
      <c r="AP52" s="862"/>
      <c r="AQ52" s="216"/>
      <c r="AR52" s="216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  <c r="BI52" s="217"/>
      <c r="BJ52" s="217"/>
      <c r="BK52" s="217"/>
      <c r="BL52" s="217"/>
      <c r="BM52" s="217"/>
      <c r="BN52" s="217"/>
      <c r="BO52" s="217"/>
      <c r="BP52" s="217"/>
      <c r="BQ52" s="217"/>
      <c r="BR52" s="217"/>
      <c r="BS52" s="217"/>
      <c r="BT52" s="217"/>
      <c r="BU52" s="217"/>
      <c r="BV52" s="217"/>
      <c r="BW52" s="217"/>
      <c r="BX52" s="217"/>
      <c r="BY52" s="217"/>
      <c r="BZ52" s="217"/>
      <c r="CA52" s="217"/>
      <c r="CB52" s="217"/>
      <c r="CC52" s="217"/>
      <c r="CD52" s="217"/>
      <c r="CE52" s="217"/>
      <c r="CF52" s="217"/>
      <c r="CG52" s="217"/>
      <c r="CH52" s="217"/>
      <c r="CI52" s="217"/>
      <c r="CJ52" s="217"/>
      <c r="CK52" s="217"/>
      <c r="CL52" s="217"/>
      <c r="CM52" s="217"/>
      <c r="CN52" s="217"/>
      <c r="CO52" s="217"/>
      <c r="CP52" s="217"/>
    </row>
    <row r="53" spans="1:94" ht="12.95" customHeight="1" x14ac:dyDescent="0.2">
      <c r="A53" s="744" t="s">
        <v>686</v>
      </c>
      <c r="B53" s="745"/>
      <c r="C53" s="745"/>
      <c r="D53" s="745"/>
      <c r="E53" s="745"/>
      <c r="F53" s="745"/>
      <c r="G53" s="746"/>
      <c r="H53" s="870" t="s">
        <v>687</v>
      </c>
      <c r="I53" s="758"/>
      <c r="J53" s="758"/>
      <c r="K53" s="758"/>
      <c r="L53" s="758"/>
      <c r="M53" s="758"/>
      <c r="N53" s="758"/>
      <c r="O53" s="758" t="s">
        <v>688</v>
      </c>
      <c r="P53" s="758"/>
      <c r="Q53" s="758"/>
      <c r="R53" s="758"/>
      <c r="S53" s="758"/>
      <c r="T53" s="758"/>
      <c r="U53" s="871"/>
      <c r="V53" s="744" t="s">
        <v>689</v>
      </c>
      <c r="W53" s="745"/>
      <c r="X53" s="745"/>
      <c r="Y53" s="745"/>
      <c r="Z53" s="745"/>
      <c r="AA53" s="745"/>
      <c r="AB53" s="745"/>
      <c r="AC53" s="745"/>
      <c r="AD53" s="745"/>
      <c r="AE53" s="745"/>
      <c r="AF53" s="746"/>
      <c r="AG53" s="744" t="s">
        <v>690</v>
      </c>
      <c r="AH53" s="745"/>
      <c r="AI53" s="745"/>
      <c r="AJ53" s="745"/>
      <c r="AK53" s="745"/>
      <c r="AL53" s="745"/>
      <c r="AM53" s="745"/>
      <c r="AN53" s="745"/>
      <c r="AO53" s="745"/>
      <c r="AP53" s="746"/>
      <c r="AQ53" s="216"/>
      <c r="AR53" s="216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7"/>
      <c r="BR53" s="217"/>
      <c r="BS53" s="217"/>
      <c r="BT53" s="217"/>
      <c r="BU53" s="217"/>
      <c r="BV53" s="217"/>
      <c r="BW53" s="217"/>
      <c r="BX53" s="217"/>
      <c r="BY53" s="217"/>
      <c r="BZ53" s="217"/>
      <c r="CA53" s="217"/>
      <c r="CB53" s="217"/>
      <c r="CC53" s="217"/>
      <c r="CD53" s="217"/>
      <c r="CE53" s="217"/>
      <c r="CF53" s="217"/>
      <c r="CG53" s="217"/>
      <c r="CH53" s="217"/>
      <c r="CI53" s="217"/>
      <c r="CJ53" s="217"/>
      <c r="CK53" s="217"/>
      <c r="CL53" s="217"/>
      <c r="CM53" s="217"/>
      <c r="CN53" s="217"/>
      <c r="CO53" s="217"/>
      <c r="CP53" s="217"/>
    </row>
    <row r="54" spans="1:94" ht="12.95" customHeight="1" x14ac:dyDescent="0.2">
      <c r="A54" s="825"/>
      <c r="B54" s="826"/>
      <c r="C54" s="826"/>
      <c r="D54" s="826"/>
      <c r="E54" s="826"/>
      <c r="F54" s="826"/>
      <c r="G54" s="827"/>
      <c r="H54" s="870"/>
      <c r="I54" s="758"/>
      <c r="J54" s="758"/>
      <c r="K54" s="758"/>
      <c r="L54" s="758"/>
      <c r="M54" s="758"/>
      <c r="N54" s="758"/>
      <c r="O54" s="758"/>
      <c r="P54" s="758"/>
      <c r="Q54" s="758"/>
      <c r="R54" s="758"/>
      <c r="S54" s="758"/>
      <c r="T54" s="758"/>
      <c r="U54" s="871"/>
      <c r="V54" s="825"/>
      <c r="W54" s="826"/>
      <c r="X54" s="826"/>
      <c r="Y54" s="826"/>
      <c r="Z54" s="826"/>
      <c r="AA54" s="826"/>
      <c r="AB54" s="826"/>
      <c r="AC54" s="826"/>
      <c r="AD54" s="826"/>
      <c r="AE54" s="826"/>
      <c r="AF54" s="827"/>
      <c r="AG54" s="825"/>
      <c r="AH54" s="826"/>
      <c r="AI54" s="826"/>
      <c r="AJ54" s="826"/>
      <c r="AK54" s="826"/>
      <c r="AL54" s="826"/>
      <c r="AM54" s="826"/>
      <c r="AN54" s="826"/>
      <c r="AO54" s="826"/>
      <c r="AP54" s="827"/>
      <c r="AQ54" s="216"/>
      <c r="AR54" s="216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7"/>
      <c r="BK54" s="217"/>
      <c r="BL54" s="217"/>
      <c r="BM54" s="217"/>
      <c r="BN54" s="217"/>
      <c r="BO54" s="217"/>
      <c r="BP54" s="217"/>
      <c r="BQ54" s="217"/>
      <c r="BR54" s="217"/>
      <c r="BS54" s="217"/>
      <c r="BT54" s="217"/>
      <c r="BU54" s="217"/>
      <c r="BV54" s="217"/>
      <c r="BW54" s="217"/>
      <c r="BX54" s="217"/>
      <c r="BY54" s="217"/>
      <c r="BZ54" s="217"/>
      <c r="CA54" s="217"/>
      <c r="CB54" s="217"/>
      <c r="CC54" s="217"/>
      <c r="CD54" s="217"/>
      <c r="CE54" s="217"/>
      <c r="CF54" s="217"/>
      <c r="CG54" s="217"/>
      <c r="CH54" s="217"/>
      <c r="CI54" s="217"/>
      <c r="CJ54" s="217"/>
      <c r="CK54" s="217"/>
      <c r="CL54" s="217"/>
      <c r="CM54" s="217"/>
      <c r="CN54" s="217"/>
      <c r="CO54" s="217"/>
      <c r="CP54" s="217"/>
    </row>
    <row r="55" spans="1:94" ht="12.95" customHeight="1" x14ac:dyDescent="0.2">
      <c r="A55" s="839" t="s">
        <v>691</v>
      </c>
      <c r="B55" s="840"/>
      <c r="C55" s="840"/>
      <c r="D55" s="840"/>
      <c r="E55" s="840"/>
      <c r="F55" s="840"/>
      <c r="G55" s="841"/>
      <c r="H55" s="845" t="s">
        <v>692</v>
      </c>
      <c r="I55" s="846"/>
      <c r="J55" s="846"/>
      <c r="K55" s="846"/>
      <c r="L55" s="846"/>
      <c r="M55" s="846"/>
      <c r="N55" s="846"/>
      <c r="O55" s="846" t="s">
        <v>693</v>
      </c>
      <c r="P55" s="846"/>
      <c r="Q55" s="846"/>
      <c r="R55" s="846"/>
      <c r="S55" s="846"/>
      <c r="T55" s="846"/>
      <c r="U55" s="847"/>
      <c r="V55" s="848" t="s">
        <v>691</v>
      </c>
      <c r="W55" s="849"/>
      <c r="X55" s="849"/>
      <c r="Y55" s="849"/>
      <c r="Z55" s="849"/>
      <c r="AA55" s="849"/>
      <c r="AB55" s="849"/>
      <c r="AC55" s="849"/>
      <c r="AD55" s="849"/>
      <c r="AE55" s="849"/>
      <c r="AF55" s="850"/>
      <c r="AG55" s="825"/>
      <c r="AH55" s="826"/>
      <c r="AI55" s="826"/>
      <c r="AJ55" s="826"/>
      <c r="AK55" s="826"/>
      <c r="AL55" s="826"/>
      <c r="AM55" s="826"/>
      <c r="AN55" s="826"/>
      <c r="AO55" s="826"/>
      <c r="AP55" s="827"/>
      <c r="AQ55" s="216"/>
      <c r="AR55" s="216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  <c r="BI55" s="217"/>
      <c r="BJ55" s="217"/>
      <c r="BK55" s="217"/>
      <c r="BL55" s="217"/>
      <c r="BM55" s="217"/>
      <c r="BN55" s="217"/>
      <c r="BO55" s="217"/>
      <c r="BP55" s="217"/>
      <c r="BQ55" s="217"/>
      <c r="BR55" s="217"/>
      <c r="BS55" s="217"/>
      <c r="BT55" s="217"/>
      <c r="BU55" s="217"/>
      <c r="BV55" s="217"/>
      <c r="BW55" s="217"/>
      <c r="BX55" s="217"/>
      <c r="BY55" s="217"/>
      <c r="BZ55" s="217"/>
      <c r="CA55" s="217"/>
      <c r="CB55" s="217"/>
      <c r="CC55" s="217"/>
      <c r="CD55" s="217"/>
      <c r="CE55" s="217"/>
      <c r="CF55" s="217"/>
      <c r="CG55" s="217"/>
      <c r="CH55" s="217"/>
      <c r="CI55" s="217"/>
      <c r="CJ55" s="217"/>
      <c r="CK55" s="217"/>
      <c r="CL55" s="217"/>
      <c r="CM55" s="217"/>
      <c r="CN55" s="217"/>
      <c r="CO55" s="217"/>
      <c r="CP55" s="217"/>
    </row>
    <row r="56" spans="1:94" ht="12.95" customHeight="1" x14ac:dyDescent="0.2">
      <c r="A56" s="839"/>
      <c r="B56" s="840"/>
      <c r="C56" s="840"/>
      <c r="D56" s="840"/>
      <c r="E56" s="840"/>
      <c r="F56" s="840"/>
      <c r="G56" s="841"/>
      <c r="H56" s="845" t="s">
        <v>692</v>
      </c>
      <c r="I56" s="846"/>
      <c r="J56" s="846"/>
      <c r="K56" s="846"/>
      <c r="L56" s="846"/>
      <c r="M56" s="846"/>
      <c r="N56" s="846"/>
      <c r="O56" s="846" t="s">
        <v>693</v>
      </c>
      <c r="P56" s="846"/>
      <c r="Q56" s="846"/>
      <c r="R56" s="846"/>
      <c r="S56" s="846"/>
      <c r="T56" s="846"/>
      <c r="U56" s="847"/>
      <c r="V56" s="848"/>
      <c r="W56" s="849"/>
      <c r="X56" s="849"/>
      <c r="Y56" s="849"/>
      <c r="Z56" s="849"/>
      <c r="AA56" s="849"/>
      <c r="AB56" s="849"/>
      <c r="AC56" s="849"/>
      <c r="AD56" s="849"/>
      <c r="AE56" s="849"/>
      <c r="AF56" s="850"/>
      <c r="AG56" s="825"/>
      <c r="AH56" s="826"/>
      <c r="AI56" s="826"/>
      <c r="AJ56" s="826"/>
      <c r="AK56" s="826"/>
      <c r="AL56" s="826"/>
      <c r="AM56" s="826"/>
      <c r="AN56" s="826"/>
      <c r="AO56" s="826"/>
      <c r="AP56" s="827"/>
      <c r="AQ56" s="216"/>
      <c r="AR56" s="216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7"/>
      <c r="BT56" s="217"/>
      <c r="BU56" s="217"/>
      <c r="BV56" s="217"/>
      <c r="BW56" s="217"/>
      <c r="BX56" s="217"/>
      <c r="BY56" s="217"/>
      <c r="BZ56" s="217"/>
      <c r="CA56" s="217"/>
      <c r="CB56" s="217"/>
      <c r="CC56" s="217"/>
      <c r="CD56" s="217"/>
      <c r="CE56" s="217"/>
      <c r="CF56" s="217"/>
      <c r="CG56" s="217"/>
      <c r="CH56" s="217"/>
      <c r="CI56" s="217"/>
      <c r="CJ56" s="217"/>
      <c r="CK56" s="217"/>
      <c r="CL56" s="217"/>
      <c r="CM56" s="217"/>
      <c r="CN56" s="217"/>
      <c r="CO56" s="217"/>
      <c r="CP56" s="217"/>
    </row>
    <row r="57" spans="1:94" ht="12.95" customHeight="1" x14ac:dyDescent="0.2">
      <c r="A57" s="839"/>
      <c r="B57" s="840"/>
      <c r="C57" s="840"/>
      <c r="D57" s="840"/>
      <c r="E57" s="840"/>
      <c r="F57" s="840"/>
      <c r="G57" s="841"/>
      <c r="H57" s="845" t="s">
        <v>692</v>
      </c>
      <c r="I57" s="846"/>
      <c r="J57" s="846"/>
      <c r="K57" s="846"/>
      <c r="L57" s="846"/>
      <c r="M57" s="846"/>
      <c r="N57" s="846"/>
      <c r="O57" s="846" t="s">
        <v>693</v>
      </c>
      <c r="P57" s="846"/>
      <c r="Q57" s="846"/>
      <c r="R57" s="846"/>
      <c r="S57" s="846"/>
      <c r="T57" s="846"/>
      <c r="U57" s="847"/>
      <c r="V57" s="848"/>
      <c r="W57" s="849"/>
      <c r="X57" s="849"/>
      <c r="Y57" s="849"/>
      <c r="Z57" s="849"/>
      <c r="AA57" s="849"/>
      <c r="AB57" s="849"/>
      <c r="AC57" s="849"/>
      <c r="AD57" s="849"/>
      <c r="AE57" s="849"/>
      <c r="AF57" s="850"/>
      <c r="AG57" s="825"/>
      <c r="AH57" s="826"/>
      <c r="AI57" s="826"/>
      <c r="AJ57" s="826"/>
      <c r="AK57" s="826"/>
      <c r="AL57" s="826"/>
      <c r="AM57" s="826"/>
      <c r="AN57" s="826"/>
      <c r="AO57" s="826"/>
      <c r="AP57" s="827"/>
      <c r="AQ57" s="216"/>
      <c r="AR57" s="216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7"/>
      <c r="CC57" s="217"/>
      <c r="CD57" s="217"/>
      <c r="CE57" s="217"/>
      <c r="CF57" s="217"/>
      <c r="CG57" s="217"/>
      <c r="CH57" s="217"/>
      <c r="CI57" s="217"/>
      <c r="CJ57" s="217"/>
      <c r="CK57" s="217"/>
      <c r="CL57" s="217"/>
      <c r="CM57" s="217"/>
      <c r="CN57" s="217"/>
      <c r="CO57" s="217"/>
      <c r="CP57" s="217"/>
    </row>
    <row r="58" spans="1:94" ht="12.95" customHeight="1" x14ac:dyDescent="0.2">
      <c r="A58" s="842"/>
      <c r="B58" s="843"/>
      <c r="C58" s="843"/>
      <c r="D58" s="843"/>
      <c r="E58" s="843"/>
      <c r="F58" s="843"/>
      <c r="G58" s="844"/>
      <c r="H58" s="867" t="s">
        <v>694</v>
      </c>
      <c r="I58" s="868"/>
      <c r="J58" s="868"/>
      <c r="K58" s="868"/>
      <c r="L58" s="868"/>
      <c r="M58" s="868"/>
      <c r="N58" s="868"/>
      <c r="O58" s="868" t="s">
        <v>695</v>
      </c>
      <c r="P58" s="868"/>
      <c r="Q58" s="868"/>
      <c r="R58" s="868"/>
      <c r="S58" s="868"/>
      <c r="T58" s="868"/>
      <c r="U58" s="869"/>
      <c r="V58" s="851"/>
      <c r="W58" s="852"/>
      <c r="X58" s="852"/>
      <c r="Y58" s="852"/>
      <c r="Z58" s="852"/>
      <c r="AA58" s="852"/>
      <c r="AB58" s="852"/>
      <c r="AC58" s="852"/>
      <c r="AD58" s="852"/>
      <c r="AE58" s="852"/>
      <c r="AF58" s="853"/>
      <c r="AG58" s="854"/>
      <c r="AH58" s="855"/>
      <c r="AI58" s="855"/>
      <c r="AJ58" s="855"/>
      <c r="AK58" s="855"/>
      <c r="AL58" s="855"/>
      <c r="AM58" s="855"/>
      <c r="AN58" s="855"/>
      <c r="AO58" s="855"/>
      <c r="AP58" s="856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  <c r="BI58" s="217"/>
      <c r="BJ58" s="217"/>
      <c r="BK58" s="217"/>
      <c r="BL58" s="217"/>
      <c r="BM58" s="217"/>
      <c r="BN58" s="217"/>
      <c r="BO58" s="217"/>
      <c r="BP58" s="217"/>
      <c r="BQ58" s="217"/>
      <c r="BR58" s="217"/>
      <c r="BS58" s="217"/>
      <c r="BT58" s="217"/>
      <c r="BU58" s="217"/>
      <c r="BV58" s="217"/>
      <c r="BW58" s="217"/>
      <c r="BX58" s="217"/>
      <c r="BY58" s="217"/>
      <c r="BZ58" s="217"/>
      <c r="CA58" s="217"/>
      <c r="CB58" s="217"/>
      <c r="CC58" s="217"/>
      <c r="CD58" s="217"/>
      <c r="CE58" s="217"/>
      <c r="CF58" s="217"/>
      <c r="CG58" s="217"/>
      <c r="CH58" s="217"/>
      <c r="CI58" s="217"/>
      <c r="CJ58" s="217"/>
      <c r="CK58" s="217"/>
      <c r="CL58" s="217"/>
      <c r="CM58" s="217"/>
      <c r="CN58" s="217"/>
      <c r="CO58" s="217"/>
      <c r="CP58" s="217"/>
    </row>
    <row r="59" spans="1:94" ht="12.95" customHeight="1" x14ac:dyDescent="0.2">
      <c r="A59" s="224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  <c r="BI59" s="217"/>
      <c r="BJ59" s="217"/>
      <c r="BK59" s="217"/>
      <c r="BL59" s="217"/>
      <c r="BM59" s="217"/>
      <c r="BN59" s="217"/>
      <c r="BO59" s="217"/>
      <c r="BP59" s="217"/>
      <c r="BQ59" s="217"/>
      <c r="BR59" s="217"/>
      <c r="BS59" s="217"/>
      <c r="BT59" s="217"/>
      <c r="BU59" s="217"/>
      <c r="BV59" s="217"/>
      <c r="BW59" s="217"/>
      <c r="BX59" s="217"/>
      <c r="BY59" s="217"/>
      <c r="BZ59" s="217"/>
      <c r="CA59" s="217"/>
      <c r="CB59" s="217"/>
      <c r="CC59" s="217"/>
      <c r="CD59" s="217"/>
      <c r="CE59" s="217"/>
      <c r="CF59" s="217"/>
      <c r="CG59" s="217"/>
      <c r="CH59" s="217"/>
      <c r="CI59" s="217"/>
      <c r="CJ59" s="217"/>
      <c r="CK59" s="217"/>
      <c r="CL59" s="217"/>
      <c r="CM59" s="217"/>
      <c r="CN59" s="217"/>
      <c r="CO59" s="217"/>
      <c r="CP59" s="217"/>
    </row>
    <row r="60" spans="1:94" ht="12.95" customHeight="1" x14ac:dyDescent="0.2">
      <c r="A60" s="224"/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  <c r="BI60" s="217"/>
      <c r="BJ60" s="217"/>
      <c r="BK60" s="217"/>
      <c r="BL60" s="217"/>
      <c r="BM60" s="217"/>
      <c r="BN60" s="217"/>
      <c r="BO60" s="217"/>
      <c r="BP60" s="217"/>
      <c r="BQ60" s="217"/>
      <c r="BR60" s="217"/>
      <c r="BS60" s="217"/>
      <c r="BT60" s="217"/>
      <c r="BU60" s="217"/>
      <c r="BV60" s="217"/>
      <c r="BW60" s="217"/>
      <c r="BX60" s="217"/>
      <c r="BY60" s="217"/>
      <c r="BZ60" s="217"/>
      <c r="CA60" s="217"/>
      <c r="CB60" s="217"/>
      <c r="CC60" s="217"/>
      <c r="CD60" s="217"/>
      <c r="CE60" s="217"/>
      <c r="CF60" s="217"/>
      <c r="CG60" s="217"/>
      <c r="CH60" s="217"/>
      <c r="CI60" s="217"/>
      <c r="CJ60" s="217"/>
      <c r="CK60" s="217"/>
      <c r="CL60" s="217"/>
      <c r="CM60" s="217"/>
      <c r="CN60" s="217"/>
      <c r="CO60" s="217"/>
      <c r="CP60" s="217"/>
    </row>
    <row r="61" spans="1:94" ht="12.95" customHeight="1" x14ac:dyDescent="0.2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  <c r="BI61" s="217"/>
      <c r="BJ61" s="217"/>
      <c r="BK61" s="217"/>
      <c r="BL61" s="217"/>
      <c r="BM61" s="217"/>
      <c r="BN61" s="217"/>
      <c r="BO61" s="217"/>
      <c r="BP61" s="217"/>
      <c r="BQ61" s="217"/>
      <c r="BR61" s="217"/>
      <c r="BS61" s="217"/>
      <c r="BT61" s="217"/>
      <c r="BU61" s="217"/>
      <c r="BV61" s="217"/>
      <c r="BW61" s="217"/>
      <c r="BX61" s="217"/>
      <c r="BY61" s="217"/>
      <c r="BZ61" s="217"/>
      <c r="CA61" s="217"/>
      <c r="CB61" s="217"/>
      <c r="CC61" s="217"/>
      <c r="CD61" s="217"/>
      <c r="CE61" s="217"/>
      <c r="CF61" s="217"/>
      <c r="CG61" s="217"/>
      <c r="CH61" s="217"/>
      <c r="CI61" s="217"/>
      <c r="CJ61" s="217"/>
      <c r="CK61" s="217"/>
      <c r="CL61" s="217"/>
      <c r="CM61" s="217"/>
      <c r="CN61" s="217"/>
      <c r="CO61" s="217"/>
      <c r="CP61" s="217"/>
    </row>
    <row r="62" spans="1:94" ht="12.95" customHeight="1" x14ac:dyDescent="0.2">
      <c r="A62" s="224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  <c r="BI62" s="217"/>
      <c r="BJ62" s="217"/>
      <c r="BK62" s="217"/>
      <c r="BL62" s="217"/>
      <c r="BM62" s="217"/>
      <c r="BN62" s="217"/>
      <c r="BO62" s="217"/>
      <c r="BP62" s="217"/>
      <c r="BQ62" s="217"/>
      <c r="BR62" s="217"/>
      <c r="BS62" s="217"/>
      <c r="BT62" s="217"/>
      <c r="BU62" s="217"/>
      <c r="BV62" s="217"/>
      <c r="BW62" s="217"/>
      <c r="BX62" s="217"/>
      <c r="BY62" s="217"/>
      <c r="BZ62" s="217"/>
      <c r="CA62" s="217"/>
      <c r="CB62" s="217"/>
      <c r="CC62" s="217"/>
      <c r="CD62" s="217"/>
      <c r="CE62" s="217"/>
      <c r="CF62" s="217"/>
      <c r="CG62" s="217"/>
      <c r="CH62" s="217"/>
      <c r="CI62" s="217"/>
      <c r="CJ62" s="217"/>
      <c r="CK62" s="217"/>
      <c r="CL62" s="217"/>
      <c r="CM62" s="217"/>
      <c r="CN62" s="217"/>
      <c r="CO62" s="217"/>
      <c r="CP62" s="217"/>
    </row>
    <row r="63" spans="1:94" ht="12.95" customHeight="1" x14ac:dyDescent="0.2">
      <c r="A63" s="224"/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  <c r="BI63" s="217"/>
      <c r="BJ63" s="217"/>
      <c r="BK63" s="217"/>
      <c r="BL63" s="217"/>
      <c r="BM63" s="217"/>
      <c r="BN63" s="217"/>
      <c r="BO63" s="217"/>
      <c r="BP63" s="217"/>
      <c r="BQ63" s="217"/>
      <c r="BR63" s="217"/>
      <c r="BS63" s="217"/>
      <c r="BT63" s="217"/>
      <c r="BU63" s="217"/>
      <c r="BV63" s="217"/>
      <c r="BW63" s="217"/>
      <c r="BX63" s="217"/>
      <c r="BY63" s="217"/>
      <c r="BZ63" s="217"/>
      <c r="CA63" s="217"/>
      <c r="CB63" s="217"/>
      <c r="CC63" s="217"/>
      <c r="CD63" s="217"/>
      <c r="CE63" s="217"/>
      <c r="CF63" s="217"/>
      <c r="CG63" s="217"/>
      <c r="CH63" s="217"/>
      <c r="CI63" s="217"/>
      <c r="CJ63" s="217"/>
      <c r="CK63" s="217"/>
      <c r="CL63" s="217"/>
      <c r="CM63" s="217"/>
      <c r="CN63" s="217"/>
      <c r="CO63" s="217"/>
      <c r="CP63" s="217"/>
    </row>
    <row r="64" spans="1:94" ht="12.95" customHeight="1" x14ac:dyDescent="0.2">
      <c r="A64" s="224"/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  <c r="BI64" s="217"/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  <c r="BT64" s="217"/>
      <c r="BU64" s="217"/>
      <c r="BV64" s="217"/>
      <c r="BW64" s="217"/>
      <c r="BX64" s="217"/>
      <c r="BY64" s="217"/>
      <c r="BZ64" s="217"/>
      <c r="CA64" s="217"/>
      <c r="CB64" s="217"/>
      <c r="CC64" s="217"/>
      <c r="CD64" s="217"/>
      <c r="CE64" s="217"/>
      <c r="CF64" s="217"/>
      <c r="CG64" s="217"/>
      <c r="CH64" s="217"/>
      <c r="CI64" s="217"/>
      <c r="CJ64" s="217"/>
      <c r="CK64" s="217"/>
      <c r="CL64" s="217"/>
      <c r="CM64" s="217"/>
      <c r="CN64" s="217"/>
      <c r="CO64" s="217"/>
      <c r="CP64" s="217"/>
    </row>
    <row r="65" spans="1:94" ht="12.95" customHeight="1" x14ac:dyDescent="0.2">
      <c r="A65" s="224"/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7"/>
      <c r="BW65" s="217"/>
      <c r="BX65" s="217"/>
      <c r="BY65" s="217"/>
      <c r="BZ65" s="217"/>
      <c r="CA65" s="217"/>
      <c r="CB65" s="217"/>
      <c r="CC65" s="217"/>
      <c r="CD65" s="217"/>
      <c r="CE65" s="217"/>
      <c r="CF65" s="217"/>
      <c r="CG65" s="217"/>
      <c r="CH65" s="217"/>
      <c r="CI65" s="217"/>
      <c r="CJ65" s="217"/>
      <c r="CK65" s="217"/>
      <c r="CL65" s="217"/>
      <c r="CM65" s="217"/>
      <c r="CN65" s="217"/>
      <c r="CO65" s="217"/>
      <c r="CP65" s="217"/>
    </row>
    <row r="66" spans="1:94" ht="12.95" customHeight="1" x14ac:dyDescent="0.2">
      <c r="A66" s="224"/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</row>
    <row r="67" spans="1:94" ht="12.95" customHeight="1" x14ac:dyDescent="0.2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24"/>
      <c r="AP67" s="224"/>
    </row>
    <row r="68" spans="1:94" ht="12.95" customHeight="1" x14ac:dyDescent="0.2">
      <c r="A68" s="224"/>
      <c r="B68" s="224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</row>
    <row r="69" spans="1:94" ht="12.95" customHeight="1" x14ac:dyDescent="0.2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</row>
    <row r="70" spans="1:94" ht="12.95" customHeight="1" x14ac:dyDescent="0.2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</row>
    <row r="71" spans="1:94" ht="12.95" customHeight="1" x14ac:dyDescent="0.2">
      <c r="A71" s="224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</row>
    <row r="72" spans="1:94" ht="12.95" customHeight="1" x14ac:dyDescent="0.2">
      <c r="A72" s="224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</row>
    <row r="73" spans="1:94" ht="12.95" customHeight="1" x14ac:dyDescent="0.2">
      <c r="A73" s="224"/>
      <c r="B73" s="224"/>
      <c r="C73" s="224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</row>
    <row r="74" spans="1:94" ht="12.95" customHeight="1" x14ac:dyDescent="0.2">
      <c r="A74" s="224"/>
      <c r="B74" s="224"/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</row>
    <row r="75" spans="1:94" ht="12.95" customHeight="1" x14ac:dyDescent="0.2">
      <c r="A75" s="224"/>
      <c r="B75" s="224"/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</row>
    <row r="76" spans="1:94" ht="12.95" customHeight="1" x14ac:dyDescent="0.2">
      <c r="A76" s="224"/>
      <c r="B76" s="224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</row>
    <row r="77" spans="1:94" ht="12.95" customHeight="1" x14ac:dyDescent="0.2">
      <c r="A77" s="224"/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</row>
    <row r="78" spans="1:94" ht="12.95" customHeight="1" x14ac:dyDescent="0.2">
      <c r="A78" s="224"/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</row>
    <row r="79" spans="1:94" ht="12.95" customHeight="1" x14ac:dyDescent="0.2">
      <c r="A79" s="224"/>
      <c r="B79" s="224"/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</row>
    <row r="80" spans="1:94" ht="12.95" customHeight="1" x14ac:dyDescent="0.2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</row>
    <row r="81" spans="1:42" ht="12.75" x14ac:dyDescent="0.2">
      <c r="A81" s="224"/>
      <c r="B81" s="224"/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</row>
    <row r="82" spans="1:42" ht="12.75" x14ac:dyDescent="0.2">
      <c r="A82" s="224"/>
      <c r="B82" s="224"/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</row>
  </sheetData>
  <mergeCells count="251">
    <mergeCell ref="V53:AF54"/>
    <mergeCell ref="AG53:AP54"/>
    <mergeCell ref="A55:G58"/>
    <mergeCell ref="H55:N55"/>
    <mergeCell ref="O55:U55"/>
    <mergeCell ref="V55:AF58"/>
    <mergeCell ref="AG55:AP58"/>
    <mergeCell ref="A49:N50"/>
    <mergeCell ref="O49:Y50"/>
    <mergeCell ref="Z49:AP49"/>
    <mergeCell ref="Z50:AP52"/>
    <mergeCell ref="B51:M52"/>
    <mergeCell ref="O51:Y52"/>
    <mergeCell ref="H56:N56"/>
    <mergeCell ref="O56:U56"/>
    <mergeCell ref="H57:N57"/>
    <mergeCell ref="O57:U57"/>
    <mergeCell ref="H58:N58"/>
    <mergeCell ref="O58:U58"/>
    <mergeCell ref="A53:G54"/>
    <mergeCell ref="H53:N54"/>
    <mergeCell ref="O53:U54"/>
    <mergeCell ref="AA48:AI48"/>
    <mergeCell ref="AJ48:AP48"/>
    <mergeCell ref="W45:AA45"/>
    <mergeCell ref="AB45:AF45"/>
    <mergeCell ref="AG45:AK45"/>
    <mergeCell ref="AL45:AP45"/>
    <mergeCell ref="A46:H46"/>
    <mergeCell ref="I46:Q46"/>
    <mergeCell ref="R46:Z46"/>
    <mergeCell ref="AA46:AI47"/>
    <mergeCell ref="AJ46:AP47"/>
    <mergeCell ref="A47:D48"/>
    <mergeCell ref="B45:D45"/>
    <mergeCell ref="E45:K45"/>
    <mergeCell ref="L45:M45"/>
    <mergeCell ref="N45:P45"/>
    <mergeCell ref="Q45:S45"/>
    <mergeCell ref="T45:V45"/>
    <mergeCell ref="E47:H48"/>
    <mergeCell ref="I47:L48"/>
    <mergeCell ref="M47:Q48"/>
    <mergeCell ref="R47:Z48"/>
    <mergeCell ref="W43:AA43"/>
    <mergeCell ref="AB43:AF43"/>
    <mergeCell ref="AG43:AK43"/>
    <mergeCell ref="AL43:AP43"/>
    <mergeCell ref="B44:D44"/>
    <mergeCell ref="E44:K44"/>
    <mergeCell ref="L44:M44"/>
    <mergeCell ref="N44:P44"/>
    <mergeCell ref="Q44:S44"/>
    <mergeCell ref="T44:V44"/>
    <mergeCell ref="B43:D43"/>
    <mergeCell ref="E43:K43"/>
    <mergeCell ref="L43:M43"/>
    <mergeCell ref="N43:P43"/>
    <mergeCell ref="Q43:S43"/>
    <mergeCell ref="T43:V43"/>
    <mergeCell ref="W44:AA44"/>
    <mergeCell ref="AB44:AF44"/>
    <mergeCell ref="AG44:AK44"/>
    <mergeCell ref="AL44:AP44"/>
    <mergeCell ref="T37:V41"/>
    <mergeCell ref="W37:AK37"/>
    <mergeCell ref="AL37:AP41"/>
    <mergeCell ref="W38:AA42"/>
    <mergeCell ref="AB38:AF41"/>
    <mergeCell ref="AG38:AK42"/>
    <mergeCell ref="T42:V42"/>
    <mergeCell ref="AB42:AF42"/>
    <mergeCell ref="AL42:AP42"/>
    <mergeCell ref="A37:A42"/>
    <mergeCell ref="B37:D42"/>
    <mergeCell ref="E37:K41"/>
    <mergeCell ref="L37:M41"/>
    <mergeCell ref="N37:P41"/>
    <mergeCell ref="Q37:S41"/>
    <mergeCell ref="E42:K42"/>
    <mergeCell ref="L42:M42"/>
    <mergeCell ref="N42:P42"/>
    <mergeCell ref="Q42:S42"/>
    <mergeCell ref="V35:AF35"/>
    <mergeCell ref="AG35:AP35"/>
    <mergeCell ref="B36:D36"/>
    <mergeCell ref="E36:H36"/>
    <mergeCell ref="I36:K36"/>
    <mergeCell ref="L36:N36"/>
    <mergeCell ref="O36:Q36"/>
    <mergeCell ref="R36:U36"/>
    <mergeCell ref="V36:AF36"/>
    <mergeCell ref="AG36:AP36"/>
    <mergeCell ref="B35:D35"/>
    <mergeCell ref="E35:H35"/>
    <mergeCell ref="I35:K35"/>
    <mergeCell ref="L35:N35"/>
    <mergeCell ref="O35:Q35"/>
    <mergeCell ref="R35:U35"/>
    <mergeCell ref="B34:D34"/>
    <mergeCell ref="E34:H34"/>
    <mergeCell ref="I34:K34"/>
    <mergeCell ref="L34:N34"/>
    <mergeCell ref="O34:Q34"/>
    <mergeCell ref="R34:U34"/>
    <mergeCell ref="V34:AF34"/>
    <mergeCell ref="AG34:AP34"/>
    <mergeCell ref="B33:D33"/>
    <mergeCell ref="E33:H33"/>
    <mergeCell ref="I33:K33"/>
    <mergeCell ref="L33:N33"/>
    <mergeCell ref="O33:Q33"/>
    <mergeCell ref="R33:U33"/>
    <mergeCell ref="A24:A26"/>
    <mergeCell ref="B24:F26"/>
    <mergeCell ref="H26:J26"/>
    <mergeCell ref="L26:N26"/>
    <mergeCell ref="A30:A33"/>
    <mergeCell ref="B30:U30"/>
    <mergeCell ref="V30:AF32"/>
    <mergeCell ref="AG30:AP32"/>
    <mergeCell ref="B31:D32"/>
    <mergeCell ref="E31:H32"/>
    <mergeCell ref="I31:K32"/>
    <mergeCell ref="L31:N32"/>
    <mergeCell ref="O31:Q32"/>
    <mergeCell ref="R31:U32"/>
    <mergeCell ref="V33:AF33"/>
    <mergeCell ref="AG33:AP33"/>
    <mergeCell ref="A27:A29"/>
    <mergeCell ref="B27:F29"/>
    <mergeCell ref="H27:N27"/>
    <mergeCell ref="O27:U27"/>
    <mergeCell ref="V27:AB27"/>
    <mergeCell ref="AC27:AI27"/>
    <mergeCell ref="AJ27:AP27"/>
    <mergeCell ref="H28:N28"/>
    <mergeCell ref="O28:U28"/>
    <mergeCell ref="V28:AB28"/>
    <mergeCell ref="AC28:AI28"/>
    <mergeCell ref="AJ28:AP28"/>
    <mergeCell ref="H29:N29"/>
    <mergeCell ref="O29:U29"/>
    <mergeCell ref="V29:AB29"/>
    <mergeCell ref="AC29:AI29"/>
    <mergeCell ref="AJ29:AP29"/>
    <mergeCell ref="AN25:AP25"/>
    <mergeCell ref="H24:J24"/>
    <mergeCell ref="L24:N24"/>
    <mergeCell ref="O24:Q24"/>
    <mergeCell ref="S24:U24"/>
    <mergeCell ref="V24:X24"/>
    <mergeCell ref="Z24:AB24"/>
    <mergeCell ref="AC24:AE24"/>
    <mergeCell ref="AG26:AI26"/>
    <mergeCell ref="AJ26:AL26"/>
    <mergeCell ref="AN26:AP26"/>
    <mergeCell ref="O26:Q26"/>
    <mergeCell ref="S26:U26"/>
    <mergeCell ref="V26:X26"/>
    <mergeCell ref="Z26:AB26"/>
    <mergeCell ref="AC26:AE26"/>
    <mergeCell ref="AJ21:AP21"/>
    <mergeCell ref="H22:N22"/>
    <mergeCell ref="O22:U22"/>
    <mergeCell ref="V22:AB22"/>
    <mergeCell ref="AC22:AI22"/>
    <mergeCell ref="AJ22:AP22"/>
    <mergeCell ref="AJ23:AP23"/>
    <mergeCell ref="AG24:AI24"/>
    <mergeCell ref="AJ24:AL24"/>
    <mergeCell ref="AN24:AP24"/>
    <mergeCell ref="H25:J25"/>
    <mergeCell ref="L25:N25"/>
    <mergeCell ref="O25:Q25"/>
    <mergeCell ref="S25:U25"/>
    <mergeCell ref="V25:X25"/>
    <mergeCell ref="Z25:AB25"/>
    <mergeCell ref="AC25:AE25"/>
    <mergeCell ref="AG25:AI25"/>
    <mergeCell ref="AJ25:AL25"/>
    <mergeCell ref="A21:A23"/>
    <mergeCell ref="B21:F23"/>
    <mergeCell ref="H21:N21"/>
    <mergeCell ref="O21:U21"/>
    <mergeCell ref="V21:AB21"/>
    <mergeCell ref="AC21:AI21"/>
    <mergeCell ref="H23:N23"/>
    <mergeCell ref="O23:U23"/>
    <mergeCell ref="V23:AB23"/>
    <mergeCell ref="AC23:AI23"/>
    <mergeCell ref="A18:A20"/>
    <mergeCell ref="B18:F20"/>
    <mergeCell ref="H18:N18"/>
    <mergeCell ref="O18:U18"/>
    <mergeCell ref="V18:AB18"/>
    <mergeCell ref="AC18:AI18"/>
    <mergeCell ref="AJ18:AP18"/>
    <mergeCell ref="H19:N19"/>
    <mergeCell ref="O19:U19"/>
    <mergeCell ref="V19:AB19"/>
    <mergeCell ref="AC19:AI19"/>
    <mergeCell ref="AJ19:AP19"/>
    <mergeCell ref="H20:N20"/>
    <mergeCell ref="O20:U20"/>
    <mergeCell ref="V20:AB20"/>
    <mergeCell ref="AC20:AI20"/>
    <mergeCell ref="AJ20:AP20"/>
    <mergeCell ref="AJ15:AP15"/>
    <mergeCell ref="H16:N16"/>
    <mergeCell ref="O16:U16"/>
    <mergeCell ref="V16:AB16"/>
    <mergeCell ref="AC16:AI16"/>
    <mergeCell ref="AJ16:AP16"/>
    <mergeCell ref="A15:A17"/>
    <mergeCell ref="B15:F17"/>
    <mergeCell ref="H15:N15"/>
    <mergeCell ref="O15:U15"/>
    <mergeCell ref="V15:AB15"/>
    <mergeCell ref="AC15:AI15"/>
    <mergeCell ref="H17:N17"/>
    <mergeCell ref="O17:U17"/>
    <mergeCell ref="V17:AB17"/>
    <mergeCell ref="AC17:AI17"/>
    <mergeCell ref="AJ17:AP17"/>
    <mergeCell ref="AJ11:AP13"/>
    <mergeCell ref="H14:N14"/>
    <mergeCell ref="O14:U14"/>
    <mergeCell ref="V14:AB14"/>
    <mergeCell ref="AC14:AI14"/>
    <mergeCell ref="AJ14:AP14"/>
    <mergeCell ref="Z5:AL5"/>
    <mergeCell ref="A6:AP6"/>
    <mergeCell ref="A7:AP8"/>
    <mergeCell ref="A9:AP9"/>
    <mergeCell ref="A10:G14"/>
    <mergeCell ref="H10:AP10"/>
    <mergeCell ref="H11:N13"/>
    <mergeCell ref="O11:U13"/>
    <mergeCell ref="V11:AB13"/>
    <mergeCell ref="AC11:AI13"/>
    <mergeCell ref="A1:L3"/>
    <mergeCell ref="M1:AP3"/>
    <mergeCell ref="A4:G4"/>
    <mergeCell ref="H4:L4"/>
    <mergeCell ref="M4:Y4"/>
    <mergeCell ref="Z4:AL4"/>
    <mergeCell ref="AM4:AP5"/>
    <mergeCell ref="A5:G5"/>
    <mergeCell ref="H5:L5"/>
    <mergeCell ref="M5:Y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R7</vt:lpstr>
      <vt:lpstr>INTERC WPIS</vt:lpstr>
      <vt:lpstr>InterCargo Wykaz</vt:lpstr>
      <vt:lpstr>Karta Proby kraj</vt:lpstr>
      <vt:lpstr>Aktywność</vt:lpstr>
      <vt:lpstr>Pracownicy</vt:lpstr>
      <vt:lpstr>Towary</vt:lpstr>
      <vt:lpstr>Karta 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al</cp:lastModifiedBy>
  <cp:lastPrinted>2019-01-20T17:31:00Z</cp:lastPrinted>
  <dcterms:created xsi:type="dcterms:W3CDTF">2015-03-14T15:08:29Z</dcterms:created>
  <dcterms:modified xsi:type="dcterms:W3CDTF">2021-02-16T10:10:49Z</dcterms:modified>
</cp:coreProperties>
</file>